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3" activeTab="2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Т-подвоз'!$58:$59</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Т-подвоз'!$60:$61</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Т-подвоз'!$T$57</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Т-подвоз'!$43:$54</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Т-подвоз'!$41:$56</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Т-подвоз'!$42:$55</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Т-подвоз'!$AJ$58</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<sst xmlns="http://schemas.openxmlformats.org/spreadsheetml/2006/main" count="10871" uniqueCount="2916">
  <si>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</si>
  <si>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</si>
  <si>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</si>
  <si>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</si>
  <si>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</si>
  <si>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</si>
  <si>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</si>
  <si>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</si>
  <si>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</si>
  <si>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</si>
  <si>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</si>
  <si>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</si>
  <si>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</si>
  <si>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</si>
  <si>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</si>
  <si>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</si>
  <si>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</si>
  <si>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</si>
  <si>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</si>
  <si>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</si>
  <si>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</si>
  <si>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</si>
  <si>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</si>
  <si>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</si>
  <si>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</si>
  <si>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</si>
  <si>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</si>
  <si>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</si>
  <si>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</si>
  <si>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</si>
  <si>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</si>
  <si>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</si>
  <si>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</si>
  <si>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</si>
  <si>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</si>
  <si>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</si>
  <si>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</si>
  <si>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</si>
  <si>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</si>
  <si>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</si>
  <si>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</si>
  <si>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</si>
  <si>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</si>
  <si>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</si>
  <si>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</si>
  <si>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</si>
  <si>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</si>
  <si>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</si>
  <si>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</si>
  <si>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</si>
  <si>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</si>
  <si>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</si>
  <si>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</si>
  <si>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</si>
  <si>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</si>
  <si>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</si>
  <si>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</si>
  <si>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</si>
  <si>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</si>
  <si>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</si>
  <si>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</si>
  <si>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</si>
  <si>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</si>
  <si>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</si>
  <si>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</si>
  <si>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</si>
  <si>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</si>
  <si>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</si>
  <si>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</si>
  <si>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649000, г. 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</si>
  <si>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</si>
  <si>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</si>
  <si>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</si>
  <si>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</si>
  <si>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</si>
  <si>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</si>
  <si>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</si>
  <si>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</si>
  <si>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</si>
  <si>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</si>
  <si>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</si>
  <si>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</si>
  <si>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</si>
  <si>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</si>
  <si>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</si>
  <si>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</si>
  <si>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</si>
  <si>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</si>
  <si>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</si>
  <si>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</si>
  <si>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</si>
  <si>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</si>
  <si>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</si>
  <si>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</si>
  <si>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</si>
  <si>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</si>
  <si>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</si>
  <si>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</si>
  <si>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</si>
  <si>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</si>
  <si>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</si>
  <si>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</si>
  <si>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</si>
  <si>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</si>
  <si>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</si>
  <si>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</si>
  <si>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</si>
  <si>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</si>
  <si>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</si>
  <si>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</si>
  <si>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</si>
  <si>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</si>
  <si>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</si>
  <si>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</si>
  <si>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</si>
  <si>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</si>
  <si>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</si>
  <si>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</si>
  <si>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</si>
  <si>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</si>
  <si>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</si>
  <si>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</si>
  <si>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</si>
  <si>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</si>
  <si>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</si>
  <si>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</si>
  <si>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</si>
  <si>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</si>
  <si>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</si>
  <si>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</si>
  <si>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</si>
  <si>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</si>
  <si>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</si>
  <si>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</si>
  <si>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</si>
  <si>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</si>
  <si>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</si>
  <si>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</si>
  <si>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</si>
  <si>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</si>
  <si>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</si>
  <si>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</si>
  <si>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</si>
  <si>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</si>
  <si>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</si>
  <si>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</si>
  <si>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</si>
  <si>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</si>
  <si>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</si>
  <si>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</si>
  <si>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</si>
  <si>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</si>
  <si>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</si>
  <si>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</si>
  <si>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</si>
  <si>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</si>
  <si>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</si>
  <si>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</si>
  <si>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</si>
  <si>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</si>
  <si>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</si>
  <si>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</si>
  <si>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</si>
  <si>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</si>
  <si>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</si>
  <si>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</si>
  <si>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</si>
  <si>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</si>
  <si>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</si>
  <si>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</si>
  <si>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</si>
  <si>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</si>
  <si>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</si>
  <si>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</si>
  <si>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</si>
  <si>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</si>
  <si>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</si>
  <si>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</si>
  <si>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</si>
  <si>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</si>
  <si>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</si>
  <si>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</si>
  <si>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</si>
  <si>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</si>
  <si>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</si>
  <si>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</si>
  <si>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</si>
  <si>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</si>
  <si>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</si>
  <si>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</si>
  <si>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</si>
  <si>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</si>
  <si>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</si>
  <si>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</si>
  <si>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</si>
  <si>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</si>
  <si>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</si>
  <si>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</si>
  <si>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</si>
  <si>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</si>
  <si>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</si>
  <si>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</si>
  <si>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</si>
  <si>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</si>
  <si>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</si>
  <si>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</si>
  <si>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</si>
  <si>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</si>
  <si>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</si>
  <si>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</si>
  <si>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</si>
  <si>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</si>
  <si>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</si>
  <si>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</si>
  <si>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</si>
  <si>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</si>
  <si>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</si>
  <si>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</si>
  <si>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</si>
  <si>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</si>
  <si>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</si>
  <si>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</si>
  <si>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</si>
  <si>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</si>
  <si>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</si>
  <si>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</si>
  <si>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</si>
  <si>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</si>
  <si>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</si>
  <si>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</si>
  <si>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</si>
  <si>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</si>
  <si>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</si>
  <si>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</si>
  <si>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</si>
  <si>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</si>
  <si>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 xml:space="preserve">подвоз воды в сфере холодного водоснабжения осуществляемый жителям г. Горно-Алтайска  по пер. Красноармейский </t>
  </si>
  <si>
    <t>"4189676"</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</si>
  <si>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</si>
  <si>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</si>
  <si>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</si>
  <si>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</si>
  <si>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</si>
  <si>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</si>
  <si>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</si>
  <si>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</si>
  <si>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</si>
  <si>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</si>
  <si>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</si>
  <si>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</si>
  <si>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</si>
  <si>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</si>
  <si>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</si>
  <si>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</si>
  <si>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</si>
  <si>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</si>
  <si>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</si>
  <si>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</si>
  <si>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</si>
  <si>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</si>
  <si>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</si>
  <si>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</si>
  <si>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</si>
  <si>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</si>
  <si>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</si>
  <si>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</si>
  <si>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</si>
  <si>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</si>
  <si>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</si>
  <si>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</si>
  <si>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</si>
  <si>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</si>
  <si>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</si>
  <si>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</si>
  <si>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</si>
  <si>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</si>
  <si>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</si>
  <si>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</si>
  <si>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</si>
  <si>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</si>
  <si>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</si>
  <si>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</si>
  <si>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</si>
  <si>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</si>
  <si>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</si>
  <si>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</si>
  <si>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</si>
  <si>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</si>
  <si>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</si>
  <si>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</si>
  <si>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</si>
  <si>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</si>
  <si>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</si>
  <si>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</si>
  <si>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</si>
  <si>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</si>
  <si>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</si>
  <si>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</si>
  <si>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</si>
  <si>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</si>
  <si>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</si>
  <si>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</si>
  <si>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</si>
  <si>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</si>
  <si>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</si>
  <si>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</si>
  <si>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</si>
  <si>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</si>
  <si>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</si>
  <si>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</si>
  <si>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</si>
  <si>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</si>
  <si>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</si>
  <si>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</si>
  <si>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</si>
  <si>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</si>
  <si>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</si>
  <si>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</si>
  <si>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</si>
  <si>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</si>
  <si>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</si>
  <si>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</si>
  <si>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</si>
  <si>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</si>
  <si>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</si>
  <si>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</si>
  <si>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</si>
  <si>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</si>
  <si>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</si>
  <si>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</si>
  <si>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</si>
  <si>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</si>
  <si>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</si>
  <si>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</si>
  <si>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</si>
  <si>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</si>
  <si>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</si>
  <si>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</si>
  <si>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</si>
  <si>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</si>
  <si>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</si>
  <si>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</si>
  <si>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</si>
  <si>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</si>
  <si>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</si>
  <si>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</si>
  <si>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</si>
  <si>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</si>
  <si>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</si>
  <si>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</si>
  <si>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</si>
  <si>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</si>
  <si>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</si>
  <si>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</si>
  <si>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</si>
  <si>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</si>
  <si>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</si>
  <si>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</si>
  <si>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</si>
  <si>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</si>
  <si>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</si>
  <si>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</si>
  <si>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</si>
  <si>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</si>
  <si>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</si>
  <si>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</si>
  <si>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</si>
  <si>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</si>
  <si>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</si>
  <si>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</si>
  <si>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</si>
  <si>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</si>
  <si>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</si>
  <si>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</si>
  <si>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</si>
  <si>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</si>
  <si>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</si>
  <si>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</si>
  <si>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</si>
  <si>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</si>
  <si>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</si>
  <si>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</si>
  <si>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</si>
  <si>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</si>
  <si>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</si>
  <si>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</si>
  <si>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</si>
  <si>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</si>
  <si>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</si>
  <si>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</si>
  <si>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</si>
  <si>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</si>
  <si>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</si>
  <si>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</si>
  <si>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</si>
  <si>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</si>
  <si>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</si>
  <si>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</si>
  <si>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</si>
  <si>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</si>
  <si>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</si>
  <si>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</si>
  <si>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</si>
  <si>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</si>
  <si>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</si>
  <si>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</si>
  <si>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</si>
  <si>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</si>
  <si>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</si>
  <si>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</si>
  <si>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</si>
  <si>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</si>
  <si>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</si>
  <si>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</si>
  <si>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</si>
  <si>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</si>
  <si>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</si>
  <si>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</si>
  <si>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</si>
  <si>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</si>
  <si>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</si>
  <si>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</si>
  <si>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</si>
  <si>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</si>
  <si>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</si>
  <si>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</si>
  <si>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</si>
  <si>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</si>
  <si>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</si>
  <si>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</si>
  <si>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</si>
  <si>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</si>
  <si>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</si>
  <si>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</si>
  <si>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</si>
  <si>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</si>
  <si>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</si>
  <si>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</si>
  <si>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</si>
  <si>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</si>
  <si>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</si>
  <si>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</si>
  <si>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</si>
  <si>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</si>
  <si>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</si>
  <si>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</si>
  <si>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</si>
  <si>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</si>
  <si>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</si>
  <si>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</si>
  <si>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</si>
  <si>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</si>
  <si>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</si>
  <si>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</si>
  <si>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</si>
  <si>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</si>
  <si>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</si>
  <si>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</si>
  <si>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</si>
  <si>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</si>
  <si>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</si>
  <si>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</si>
  <si>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</si>
  <si>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</si>
  <si>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</si>
  <si>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</si>
  <si>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</si>
  <si>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</si>
  <si>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</si>
  <si>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</si>
  <si>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</si>
  <si>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</si>
  <si>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</si>
  <si>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</si>
  <si>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</si>
  <si>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</si>
  <si>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</si>
  <si>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</si>
  <si>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</si>
  <si>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</si>
  <si>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</si>
  <si>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</si>
  <si>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</si>
  <si>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</si>
  <si>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</si>
  <si>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</si>
  <si>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</si>
  <si>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</si>
  <si>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</si>
  <si>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</si>
  <si>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</si>
  <si>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</si>
  <si>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</si>
  <si>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</si>
  <si>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</si>
  <si>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</si>
  <si>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</si>
  <si>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для жителей пер. Красноармейский</t>
  </si>
  <si>
    <t>прочие</t>
  </si>
  <si>
    <t>тариф на подвоз воды без учета НДС</t>
  </si>
  <si>
    <t>×</t>
  </si>
  <si>
    <t>население</t>
  </si>
  <si>
    <t>тариф на подвоз воды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</si>
  <si>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</si>
  <si>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</si>
  <si>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</si>
  <si>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</si>
  <si>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</si>
  <si>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</si>
  <si>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</si>
  <si>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</si>
  <si>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</si>
  <si>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</si>
  <si>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</si>
  <si>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</si>
  <si>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</si>
  <si>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</si>
  <si>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</si>
  <si>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</si>
  <si>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</si>
  <si>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</si>
  <si>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</si>
  <si>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</si>
  <si>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</si>
  <si>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</si>
  <si>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</si>
  <si>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</si>
  <si>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</si>
  <si>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</si>
  <si>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</si>
  <si>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</si>
  <si>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</si>
  <si>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</si>
  <si>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</si>
  <si>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</si>
  <si>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</si>
  <si>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</si>
  <si>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</si>
  <si>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</si>
  <si>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</si>
  <si>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</si>
  <si>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</si>
  <si>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</si>
  <si>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</si>
  <si>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</si>
  <si>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</si>
  <si>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</si>
  <si>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</si>
  <si>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</si>
  <si>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</si>
  <si>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</si>
  <si>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</si>
  <si>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</si>
  <si>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</si>
  <si>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</si>
  <si>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</si>
  <si>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</si>
  <si>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</si>
  <si>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</si>
  <si>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</si>
  <si>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</si>
  <si>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</si>
  <si>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</si>
  <si>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</si>
  <si>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</si>
  <si>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</si>
  <si>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</si>
  <si>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</si>
  <si>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</si>
  <si>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</si>
  <si>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</si>
  <si>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</si>
  <si>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</si>
  <si>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</si>
  <si>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</si>
  <si>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</si>
  <si>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</si>
  <si>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</si>
  <si>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</si>
  <si>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</si>
  <si>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</si>
  <si>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</si>
  <si>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</si>
  <si>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</si>
  <si>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</si>
  <si>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</si>
  <si>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</si>
  <si>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</si>
  <si>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</si>
  <si>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</si>
  <si>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</si>
  <si>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</si>
  <si>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</si>
  <si>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</si>
  <si>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</si>
  <si>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</si>
  <si>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</si>
  <si>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</si>
  <si>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</si>
  <si>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</si>
  <si>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</si>
  <si>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</si>
  <si>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</si>
  <si>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</si>
  <si>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</si>
  <si>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</si>
  <si>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</si>
  <si>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</si>
  <si>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</si>
  <si>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</si>
  <si>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</si>
  <si>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</si>
  <si>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</si>
  <si>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</si>
  <si>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</si>
  <si>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</si>
  <si>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</si>
  <si>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</si>
  <si>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</si>
  <si>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</si>
  <si>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</si>
  <si>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</si>
  <si>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</si>
  <si>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</si>
  <si>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</si>
  <si>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</si>
  <si>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</si>
  <si>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</si>
  <si>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</si>
  <si>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</si>
  <si>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</si>
  <si>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</si>
  <si>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</si>
  <si>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</si>
  <si>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</si>
  <si>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</si>
  <si>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</si>
  <si>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</si>
  <si>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</si>
  <si>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</si>
  <si>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</si>
  <si>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</si>
  <si>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</si>
  <si>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</si>
  <si>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</si>
  <si>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</si>
  <si>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</si>
  <si>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</si>
  <si>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</si>
  <si>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</si>
  <si>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</si>
  <si>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</si>
  <si>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</si>
  <si>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</si>
  <si>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</si>
  <si>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</si>
  <si>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</si>
  <si>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</si>
  <si>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</si>
  <si>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</si>
  <si>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</si>
  <si>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</si>
  <si>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</si>
  <si>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</si>
  <si>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</si>
  <si>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</si>
  <si>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</si>
  <si>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</si>
  <si>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</si>
  <si>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</si>
  <si>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</si>
  <si>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</si>
  <si>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</si>
  <si>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</si>
  <si>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</si>
  <si>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</si>
  <si>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</si>
  <si>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</si>
  <si>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</si>
  <si>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</si>
  <si>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</si>
  <si>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</si>
  <si>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</si>
  <si>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</si>
  <si>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</si>
  <si>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</si>
  <si>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</si>
  <si>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</si>
  <si>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</si>
  <si>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</si>
  <si>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</si>
  <si>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</si>
  <si>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</si>
  <si>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</si>
  <si>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</si>
  <si>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</si>
  <si>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</si>
  <si>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</si>
  <si>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</si>
  <si>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</si>
  <si>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</si>
  <si>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</si>
  <si>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</si>
  <si>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</si>
  <si>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</si>
  <si>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</si>
  <si>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</si>
  <si>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</si>
  <si>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</si>
  <si>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</si>
  <si>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</si>
  <si>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</si>
  <si>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</si>
  <si>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</si>
  <si>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</si>
  <si>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</si>
  <si>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</si>
  <si>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</si>
  <si>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</si>
  <si>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</si>
  <si>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</si>
  <si>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</si>
  <si>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</si>
  <si>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</si>
  <si>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</si>
  <si>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</si>
  <si>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</si>
  <si>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</si>
  <si>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</si>
  <si>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</si>
  <si>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</si>
  <si>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</si>
  <si>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</si>
  <si>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</si>
  <si>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</si>
  <si>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</si>
  <si>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</si>
  <si>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</si>
  <si>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</si>
  <si>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</si>
  <si>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</si>
  <si>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</si>
  <si>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</si>
  <si>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</si>
  <si>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</si>
  <si>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</si>
  <si>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</si>
  <si>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</si>
  <si>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</si>
  <si>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</si>
  <si>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</si>
  <si>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</si>
  <si>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</si>
  <si>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</si>
  <si>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</si>
  <si>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</si>
  <si>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</si>
  <si>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</si>
  <si>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</si>
  <si>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</si>
  <si>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</si>
  <si>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</si>
  <si>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</si>
  <si>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</si>
  <si>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</si>
  <si>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</si>
  <si>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</si>
  <si>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</si>
  <si>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</si>
  <si>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</si>
  <si>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</si>
  <si>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</si>
  <si>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</si>
  <si>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</si>
  <si>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</si>
  <si>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</si>
  <si>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</si>
  <si>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</si>
  <si>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</si>
  <si>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</si>
  <si>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</si>
  <si>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</si>
  <si>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</si>
  <si>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</si>
  <si>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</si>
  <si>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</si>
  <si>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</si>
  <si>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</si>
  <si>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</si>
  <si>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</si>
  <si>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</si>
  <si>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</si>
  <si>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</si>
  <si>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</si>
  <si>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</si>
  <si>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</si>
  <si>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</si>
  <si>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</si>
  <si>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</si>
  <si>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</si>
  <si>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</si>
  <si>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</si>
  <si>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</si>
  <si>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</si>
  <si>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</si>
  <si>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</si>
  <si>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</si>
  <si>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</si>
  <si>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</si>
  <si>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</si>
  <si>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</si>
  <si>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</si>
  <si>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</si>
  <si>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</si>
  <si>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</si>
  <si>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</si>
  <si>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</si>
  <si>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</si>
  <si>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</si>
  <si>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</si>
  <si>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</si>
  <si>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</si>
  <si>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</si>
  <si>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</si>
  <si>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</si>
  <si>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</si>
  <si>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</si>
  <si>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</si>
  <si>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</si>
  <si>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</si>
  <si>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</si>
  <si>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</si>
  <si>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</si>
  <si>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</si>
  <si>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</si>
  <si>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</si>
  <si>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</si>
  <si>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</si>
  <si>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</si>
  <si>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</si>
  <si>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</si>
  <si>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</si>
  <si>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</si>
  <si>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</si>
  <si>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</si>
  <si>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</si>
  <si>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</si>
  <si>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</si>
  <si>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</si>
  <si>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</si>
  <si>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</si>
  <si>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</si>
  <si>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</si>
  <si>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</si>
  <si>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</si>
  <si>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</si>
  <si>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</si>
  <si>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</si>
  <si>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</si>
  <si>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</si>
  <si>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</si>
  <si>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</si>
  <si>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</si>
  <si>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</si>
  <si>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</si>
  <si>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</si>
  <si>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</si>
  <si>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</si>
  <si>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</si>
  <si>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</si>
  <si>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</si>
  <si>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</si>
  <si>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</si>
  <si>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</si>
  <si>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</si>
  <si>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</si>
  <si>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</si>
  <si>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</si>
  <si>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</si>
  <si>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</si>
  <si>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</si>
  <si>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</si>
  <si>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</si>
  <si>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</si>
  <si>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</si>
  <si>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</si>
  <si>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</si>
  <si>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</si>
  <si>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</si>
  <si>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</si>
  <si>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</si>
  <si>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</si>
  <si>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</si>
  <si>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</si>
  <si>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</si>
  <si>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</si>
  <si>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</si>
  <si>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</si>
  <si>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</si>
  <si>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</si>
  <si>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</si>
  <si>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</si>
  <si>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</si>
  <si>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</si>
  <si>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</si>
  <si>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</si>
  <si>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</si>
  <si>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</si>
  <si>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</si>
  <si>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</si>
  <si>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</si>
  <si>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</si>
  <si>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</si>
  <si>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</si>
  <si>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</si>
  <si>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</si>
  <si>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</si>
  <si>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</si>
  <si>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</si>
  <si>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</si>
  <si>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</si>
  <si>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</si>
  <si>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</si>
  <si>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</si>
  <si>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</si>
  <si>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</si>
  <si>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</si>
  <si>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</si>
  <si>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</si>
  <si>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</si>
  <si>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</si>
  <si>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</si>
  <si>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</si>
  <si>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</si>
  <si>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</si>
  <si>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</si>
  <si>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</si>
  <si>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</si>
  <si>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</si>
  <si>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</si>
  <si>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</si>
  <si>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</si>
  <si>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</si>
  <si>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</si>
  <si>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</si>
  <si>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</si>
  <si>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</si>
  <si>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</si>
  <si>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</si>
  <si>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</si>
  <si>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</si>
  <si>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</si>
  <si>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</si>
  <si>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</si>
  <si>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</si>
  <si>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</si>
  <si>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</si>
  <si>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</si>
  <si>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</si>
  <si>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</si>
  <si>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</si>
  <si>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</si>
  <si>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</si>
  <si>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</si>
  <si>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</si>
  <si>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</si>
  <si>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</si>
  <si>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</si>
  <si>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</si>
  <si>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</si>
  <si>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</si>
  <si>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</si>
  <si>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</si>
  <si>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</si>
  <si>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</si>
  <si>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</si>
  <si>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</si>
  <si>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</si>
  <si>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</si>
  <si>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</si>
  <si>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</si>
  <si>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</si>
  <si>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</si>
  <si>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</si>
  <si>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</si>
  <si>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</si>
  <si>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</si>
  <si>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</si>
  <si>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</si>
  <si>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</si>
  <si>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</si>
  <si>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</si>
  <si>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</si>
  <si>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</si>
  <si>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</si>
  <si>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</si>
  <si>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</si>
  <si>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</si>
  <si>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</si>
  <si>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</si>
  <si>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</si>
  <si>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</si>
  <si>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</si>
  <si>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</si>
  <si>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</si>
  <si>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</si>
  <si>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</si>
  <si>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</si>
  <si>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</si>
  <si>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</si>
  <si>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</si>
  <si>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</si>
  <si>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</si>
  <si>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</si>
  <si>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</si>
  <si>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</si>
  <si>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</si>
  <si>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</si>
  <si>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</si>
  <si>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</si>
  <si>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</si>
  <si>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</si>
  <si>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</si>
  <si>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</si>
  <si>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</si>
  <si>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</si>
  <si>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</si>
  <si>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</si>
  <si>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</si>
  <si>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</si>
  <si>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</si>
  <si>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</si>
  <si>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</si>
  <si>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</si>
  <si>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</si>
  <si>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</si>
  <si>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</si>
  <si>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</si>
  <si>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</si>
  <si>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</si>
  <si>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</si>
  <si>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</si>
  <si>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</si>
  <si>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</si>
  <si>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</si>
  <si>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</si>
  <si>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</si>
  <si>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</si>
  <si>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</si>
  <si>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</si>
  <si>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</si>
  <si>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</si>
  <si>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</si>
  <si>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</si>
  <si>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</si>
  <si>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</si>
  <si>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</si>
  <si>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</si>
  <si>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</si>
  <si>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</si>
  <si>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</si>
  <si>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</si>
  <si>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</si>
  <si>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</si>
  <si>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</si>
  <si>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</si>
  <si>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</si>
  <si>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</si>
  <si>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</si>
  <si>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</si>
  <si>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</si>
  <si>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</si>
  <si>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</si>
  <si>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</si>
  <si>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</si>
  <si>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</si>
  <si>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</si>
  <si>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</si>
  <si>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</si>
  <si>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</si>
  <si>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</si>
  <si>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</si>
  <si>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</si>
  <si>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</si>
  <si>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</si>
  <si>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</si>
  <si>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</si>
  <si>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</si>
  <si>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</si>
  <si>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</si>
  <si>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</si>
  <si>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</si>
  <si>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</si>
  <si>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</si>
  <si>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</si>
  <si>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</si>
  <si>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</si>
  <si>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</si>
  <si>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</si>
  <si>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</si>
  <si>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</si>
  <si>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</si>
  <si>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</si>
  <si>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</si>
  <si>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</si>
  <si>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</si>
  <si>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</si>
  <si>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</si>
  <si>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</si>
  <si>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</si>
  <si>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</si>
  <si>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</si>
  <si>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</si>
  <si>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</si>
  <si>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</si>
  <si>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</si>
  <si>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</si>
  <si>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</si>
  <si>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</si>
  <si>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</si>
  <si>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</si>
  <si>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</si>
  <si>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</si>
  <si>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</si>
  <si>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</si>
  <si>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</si>
  <si>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</si>
  <si>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</si>
  <si>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</si>
  <si>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</si>
  <si>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</si>
  <si>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</si>
  <si>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</si>
  <si>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</si>
  <si>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</si>
  <si>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</si>
  <si>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</si>
  <si>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</si>
  <si>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</si>
  <si>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</si>
  <si>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</si>
  <si>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</si>
  <si>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</si>
  <si>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</si>
  <si>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</si>
  <si>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</si>
  <si>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</si>
  <si>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</si>
  <si>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</si>
  <si>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</si>
  <si>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</si>
  <si>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</si>
  <si>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</si>
  <si>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</si>
  <si>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</si>
  <si>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</si>
  <si>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</si>
  <si>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</si>
  <si>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и закупках</t>
  </si>
  <si>
    <t>https://data-platform.ru/lk/files/Files/EIApVA/a9207fdc-2d19-4eb4-b5d9-ca7c052155c4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</si>
  <si>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</si>
  <si>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ФГИС ЕИАС, сайт АО "Водоканал"</t>
  </si>
  <si>
    <t xml:space="preserve">Положение о закупках </t>
  </si>
  <si>
    <t>Протоколы подведения итогов конкурсов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</si>
  <si>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</si>
  <si>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</si>
  <si>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</si>
  <si>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</si>
  <si>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</si>
  <si>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</si>
  <si>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</si>
  <si>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</si>
  <si>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</si>
  <si>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</si>
  <si>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</si>
  <si>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</si>
  <si>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</si>
  <si>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</si>
  <si>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</si>
  <si>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</si>
  <si>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</si>
  <si>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</si>
  <si>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</si>
  <si>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</si>
  <si>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</si>
  <si>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</si>
  <si>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</si>
  <si>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</si>
  <si>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</si>
  <si>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</si>
  <si>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</si>
  <si>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</si>
  <si>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</si>
  <si>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</si>
  <si>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</si>
  <si>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</si>
  <si>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</si>
  <si>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</si>
  <si>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</si>
  <si>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</si>
  <si>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</si>
  <si>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</si>
  <si>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</si>
  <si>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</si>
  <si>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</si>
  <si>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</si>
  <si>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</si>
  <si>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</si>
  <si>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</si>
  <si>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</si>
  <si>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</si>
  <si>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</si>
  <si>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</si>
  <si>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</si>
  <si>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</si>
  <si>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</si>
  <si>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</si>
  <si>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</si>
  <si>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</si>
  <si>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</si>
  <si>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</si>
  <si>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</si>
  <si>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</si>
  <si>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</si>
  <si>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</si>
  <si>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</si>
  <si>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</si>
  <si>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</si>
  <si>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</si>
  <si>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</si>
  <si>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</si>
  <si>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</si>
  <si>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</si>
  <si>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</si>
  <si>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</si>
  <si>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</si>
  <si>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</si>
  <si>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</si>
  <si>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</si>
  <si>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</si>
  <si>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</si>
  <si>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</si>
  <si>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</si>
  <si>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</si>
  <si>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</si>
  <si>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</si>
  <si>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</si>
  <si>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</si>
  <si>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</si>
  <si>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</si>
  <si>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</si>
  <si>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</si>
  <si>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</si>
  <si>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</si>
  <si>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</si>
  <si>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</si>
  <si>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</si>
  <si>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</si>
  <si>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</si>
  <si>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</si>
  <si>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</si>
  <si>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</si>
  <si>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</si>
  <si>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</si>
  <si>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</si>
  <si>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</si>
  <si>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</si>
  <si>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</si>
  <si>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</si>
  <si>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</si>
  <si>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</si>
  <si>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</si>
  <si>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</si>
  <si>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</si>
  <si>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</si>
  <si>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</si>
  <si>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</si>
  <si>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</si>
  <si>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</si>
  <si>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</si>
  <si>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</si>
  <si>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</si>
  <si>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</si>
  <si>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</si>
  <si>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</si>
  <si>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</si>
  <si>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</si>
  <si>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</si>
  <si>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</si>
  <si>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</si>
  <si>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</si>
  <si>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</si>
  <si>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</si>
  <si>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</si>
  <si>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</si>
  <si>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</si>
  <si>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</si>
  <si>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</si>
  <si>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</si>
  <si>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</si>
  <si>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</si>
  <si>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</si>
  <si>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</si>
  <si>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</si>
  <si>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</si>
  <si>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</si>
  <si>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</si>
  <si>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</si>
  <si>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</si>
  <si>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</si>
  <si>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</si>
  <si>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</si>
  <si>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</si>
  <si>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</si>
  <si>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</si>
  <si>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</si>
  <si>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</si>
  <si>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</si>
  <si>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</si>
  <si>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</si>
  <si>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</si>
  <si>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</si>
  <si>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</si>
  <si>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</si>
  <si>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</si>
  <si>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</si>
  <si>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</si>
  <si>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</si>
  <si>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</si>
  <si>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</si>
  <si>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</si>
  <si>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</si>
  <si>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</si>
  <si>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</si>
  <si>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</si>
  <si>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</si>
  <si>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</si>
  <si>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</si>
  <si>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</si>
  <si>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</si>
  <si>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</si>
  <si>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</si>
  <si>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</si>
  <si>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</si>
  <si>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</si>
  <si>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</si>
  <si>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</si>
  <si>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</si>
  <si>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</si>
  <si>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</si>
  <si>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</si>
  <si>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</si>
  <si>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</si>
  <si>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</si>
  <si>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</si>
  <si>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</si>
  <si>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</si>
  <si>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</si>
  <si>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</si>
  <si>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</si>
  <si>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</si>
  <si>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</si>
  <si>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</si>
  <si>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</si>
  <si>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</si>
  <si>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</si>
  <si>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</si>
  <si>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</si>
  <si>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</si>
  <si>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</si>
  <si>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</si>
  <si>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</si>
  <si>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</si>
  <si>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</si>
  <si>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</si>
  <si>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</si>
  <si>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</si>
  <si>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</si>
  <si>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</si>
  <si>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</si>
  <si>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</si>
  <si>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</si>
  <si>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</si>
  <si>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</si>
  <si>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</si>
  <si>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</si>
  <si>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</si>
  <si>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</si>
  <si>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</si>
  <si>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</si>
  <si>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</si>
  <si>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</si>
  <si>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</si>
  <si>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</si>
  <si>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</si>
  <si>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</si>
  <si>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</si>
  <si>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</si>
  <si>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</si>
  <si>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</si>
  <si>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</si>
  <si>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</si>
  <si>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</si>
  <si>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</si>
  <si>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</si>
  <si>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</si>
  <si>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</si>
  <si>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</si>
  <si>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</si>
  <si>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</si>
  <si>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</si>
  <si>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</si>
  <si>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</si>
  <si>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</si>
  <si>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</si>
  <si>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</si>
  <si>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</si>
  <si>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</si>
  <si>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</si>
  <si>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</si>
  <si>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</si>
  <si>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</si>
  <si>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</si>
  <si>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</si>
  <si>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</si>
  <si>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</si>
  <si>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</si>
  <si>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</si>
  <si>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</si>
  <si>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</si>
  <si>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</si>
  <si>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</si>
  <si>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</si>
  <si>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</si>
  <si>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</si>
  <si>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</si>
  <si>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</si>
  <si>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</si>
  <si>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</si>
  <si>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</si>
  <si>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</si>
  <si>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</si>
  <si>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</si>
  <si>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</si>
  <si>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</si>
  <si>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</si>
  <si>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</si>
  <si>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</si>
  <si>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</si>
  <si>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</si>
  <si>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</si>
  <si>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</si>
  <si>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</si>
  <si>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</si>
  <si>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</si>
  <si>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</si>
  <si>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</si>
  <si>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</si>
  <si>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</si>
  <si>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</si>
  <si>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</si>
  <si>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</si>
  <si>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</si>
  <si>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</si>
  <si>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</si>
  <si>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</si>
  <si>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</si>
  <si>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</si>
  <si>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</si>
  <si>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</si>
  <si>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</si>
  <si>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</si>
  <si>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</si>
  <si>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</si>
  <si>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</si>
  <si>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</si>
  <si>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</si>
  <si>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</si>
  <si>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</si>
  <si>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</si>
  <si>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</si>
  <si>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</si>
  <si>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</si>
  <si>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</si>
  <si>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</si>
  <si>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</si>
  <si>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</si>
  <si>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</si>
  <si>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</si>
  <si>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</si>
  <si>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</si>
  <si>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</si>
  <si>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</si>
  <si>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</si>
  <si>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</si>
  <si>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</si>
  <si>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</si>
  <si>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</si>
  <si>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</si>
  <si>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</si>
  <si>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</si>
  <si>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</si>
  <si>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</si>
  <si>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</si>
  <si>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</si>
  <si>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</si>
  <si>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</si>
  <si>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</si>
  <si>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</si>
  <si>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</si>
  <si>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</si>
  <si>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</si>
  <si>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</si>
  <si>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</si>
  <si>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</si>
  <si>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</si>
  <si>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</si>
  <si>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</si>
  <si>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</si>
  <si>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</si>
  <si>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</si>
  <si>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</si>
  <si>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</si>
  <si>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</si>
  <si>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</si>
  <si>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</si>
  <si>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</si>
  <si>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</si>
  <si>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</si>
  <si>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</si>
  <si>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</si>
  <si>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</si>
  <si>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</si>
  <si>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</si>
  <si>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</si>
  <si>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</si>
  <si>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</si>
  <si>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</si>
  <si>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</si>
  <si>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</si>
  <si>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</si>
  <si>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</si>
  <si>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</si>
  <si>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</si>
  <si>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</si>
  <si>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</si>
  <si>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</si>
  <si>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</si>
  <si>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</si>
  <si>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</si>
  <si>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</si>
  <si>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</si>
  <si>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</si>
  <si>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</si>
  <si>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</si>
  <si>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</si>
  <si>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</si>
  <si>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</si>
  <si>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</si>
  <si>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</si>
  <si>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</si>
  <si>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</si>
  <si>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</si>
  <si>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</si>
  <si>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</si>
  <si>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</si>
  <si>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</si>
  <si>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</si>
  <si>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</si>
  <si>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</si>
  <si>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</si>
  <si>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</si>
  <si>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</si>
  <si>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</si>
  <si>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</si>
  <si>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</si>
  <si>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</si>
  <si>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</si>
  <si>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</si>
  <si>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</si>
  <si>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</si>
  <si>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</si>
  <si>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</si>
  <si>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</si>
  <si>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</si>
  <si>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</si>
  <si>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</si>
  <si>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</si>
  <si>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</si>
  <si>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</si>
  <si>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</si>
  <si>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</si>
  <si>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</si>
  <si>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</si>
  <si>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</si>
  <si>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</si>
  <si>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</si>
  <si>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</si>
  <si>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</si>
  <si>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</si>
  <si>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</si>
  <si>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</si>
  <si>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</si>
  <si>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</si>
  <si>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</si>
  <si>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</si>
  <si>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</si>
  <si>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</si>
  <si>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</si>
  <si>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</si>
  <si>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</si>
  <si>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</si>
  <si>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</si>
  <si>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</si>
  <si>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</si>
  <si>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</si>
  <si>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</si>
  <si>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</si>
  <si>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</si>
  <si>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</si>
  <si>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</si>
  <si>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</si>
  <si>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</si>
  <si>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</si>
  <si>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</si>
  <si>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</si>
  <si>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</si>
  <si>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</si>
  <si>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</si>
  <si>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</si>
  <si>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</si>
  <si>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</si>
  <si>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</si>
  <si>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</si>
  <si>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</si>
  <si>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</si>
  <si>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</si>
  <si>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</si>
  <si>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</si>
  <si>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</si>
  <si>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</si>
  <si>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</si>
  <si>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</si>
  <si>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</si>
  <si>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</si>
  <si>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</si>
  <si>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</si>
  <si>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</si>
  <si>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</si>
  <si>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</si>
  <si>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</si>
  <si>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</si>
  <si>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</si>
  <si>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</si>
  <si>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</si>
  <si>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</si>
  <si>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</si>
  <si>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</si>
  <si>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</si>
  <si>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</si>
  <si>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</si>
  <si>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</si>
  <si>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</si>
  <si>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</si>
  <si>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</si>
  <si>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</si>
  <si>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</si>
  <si>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</si>
  <si>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</si>
  <si>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</si>
  <si>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</si>
  <si>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</si>
  <si>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</si>
  <si>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</si>
  <si>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</si>
  <si>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</si>
  <si>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</si>
  <si>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</si>
  <si>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</si>
  <si>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</si>
  <si>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</si>
  <si>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</si>
  <si>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</si>
  <si>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</si>
  <si>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</si>
  <si>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</si>
  <si>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</si>
  <si>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</si>
  <si>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</si>
  <si>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</si>
  <si>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</si>
  <si>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</si>
  <si>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</si>
  <si>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</si>
  <si>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</si>
  <si>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</si>
  <si>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</si>
  <si>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</si>
  <si>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</si>
  <si>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</si>
  <si>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</si>
  <si>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</si>
  <si>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</si>
  <si>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</si>
  <si>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</si>
  <si>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</si>
  <si>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</si>
  <si>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</si>
  <si>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</si>
  <si>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</si>
  <si>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</si>
  <si>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</si>
  <si>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</si>
  <si>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</si>
  <si>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</si>
  <si>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</si>
  <si>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</si>
  <si>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</si>
  <si>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</si>
  <si>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</si>
  <si>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</si>
  <si>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</si>
  <si>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</si>
  <si>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</si>
  <si>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</si>
  <si>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</si>
  <si>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</si>
  <si>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</si>
  <si>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</si>
  <si>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</si>
  <si>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</si>
  <si>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</si>
  <si>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</si>
  <si>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</si>
  <si>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</si>
  <si>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</si>
  <si>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</si>
  <si>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</si>
  <si>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</si>
  <si>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</si>
  <si>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</si>
  <si>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</si>
  <si>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</si>
  <si>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</si>
  <si>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</si>
  <si>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</si>
  <si>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</si>
  <si>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</si>
  <si>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</si>
  <si>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</si>
  <si>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</si>
  <si>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</si>
  <si>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</si>
  <si>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</si>
  <si>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</si>
  <si>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</si>
  <si>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</si>
  <si>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</si>
  <si>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</si>
  <si>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</si>
  <si>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</si>
  <si>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</si>
  <si>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</si>
  <si>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</si>
  <si>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</si>
  <si>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</si>
  <si>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</si>
  <si>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</si>
  <si>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</si>
  <si>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</si>
  <si>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</si>
  <si>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</si>
  <si>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</si>
  <si>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</si>
  <si>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</si>
  <si>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</si>
  <si>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</si>
  <si>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</si>
  <si>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</si>
  <si>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</si>
  <si>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</si>
  <si>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</si>
  <si>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</si>
  <si>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</si>
  <si>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</si>
  <si>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</si>
  <si>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</si>
  <si>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</si>
  <si>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</si>
  <si>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</si>
  <si>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</si>
  <si>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</si>
  <si>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</si>
  <si>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</si>
  <si>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</si>
  <si>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</si>
  <si>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</si>
  <si>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</si>
  <si>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</si>
  <si>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</si>
  <si>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</si>
  <si>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</si>
  <si>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</si>
  <si>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</si>
  <si>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</si>
  <si>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</si>
  <si>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</si>
  <si>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</si>
  <si>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</si>
  <si>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</si>
  <si>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</si>
  <si>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</si>
  <si>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</si>
  <si>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</si>
  <si>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</si>
  <si>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</si>
  <si>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</si>
  <si>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</si>
  <si>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</si>
  <si>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</si>
  <si>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</si>
  <si>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</si>
  <si>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</si>
  <si>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</si>
  <si>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</si>
  <si>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</si>
  <si>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</si>
  <si>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</si>
  <si>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</si>
  <si>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</si>
  <si>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</si>
  <si>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</si>
  <si>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</si>
  <si>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</si>
  <si>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</si>
  <si>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</si>
  <si>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</si>
  <si>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</si>
  <si>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</si>
  <si>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</si>
  <si>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</si>
  <si>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</si>
  <si>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</si>
  <si>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</si>
  <si>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</si>
  <si>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</si>
  <si>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</si>
  <si>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</si>
  <si>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</si>
  <si>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</si>
  <si>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</si>
  <si>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</si>
  <si>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</si>
  <si>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</si>
  <si>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</si>
  <si>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</si>
  <si>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</si>
  <si>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</si>
  <si>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</si>
  <si>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</si>
  <si>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</si>
  <si>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</si>
  <si>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</si>
  <si>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</si>
  <si>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</si>
  <si>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</si>
  <si>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</si>
  <si>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</si>
  <si>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</si>
  <si>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</si>
  <si>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</si>
  <si>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</si>
  <si>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</si>
  <si>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</si>
  <si>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</si>
  <si>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</si>
  <si>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</si>
  <si>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</si>
  <si>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</si>
  <si>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</si>
  <si>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</si>
  <si>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</si>
  <si>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</si>
  <si>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</si>
  <si>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</si>
  <si>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</si>
  <si>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</si>
  <si>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</si>
  <si>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</si>
  <si>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</si>
  <si>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</si>
  <si>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</si>
  <si>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</si>
  <si>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</si>
  <si>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</si>
  <si>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</si>
  <si>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</si>
  <si>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</si>
  <si>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</si>
  <si>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</si>
  <si>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</si>
  <si>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</si>
  <si>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</si>
  <si>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</si>
  <si>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</si>
  <si>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</si>
  <si>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</si>
  <si>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</si>
  <si>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</si>
  <si>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</si>
  <si>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</si>
  <si>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</si>
  <si>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</si>
  <si>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</si>
  <si>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</si>
  <si>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</si>
  <si>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</si>
  <si>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</si>
  <si>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</si>
  <si>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</si>
  <si>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</si>
  <si>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</si>
  <si>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</si>
  <si>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</si>
  <si>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</si>
  <si>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</si>
  <si>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</si>
  <si>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</si>
  <si>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</si>
  <si>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</si>
  <si>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</si>
  <si>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</si>
  <si>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</si>
  <si>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</si>
  <si>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</si>
  <si>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</si>
  <si>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</si>
  <si>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</si>
  <si>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</si>
  <si>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</si>
  <si>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</si>
  <si>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</si>
  <si>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</si>
  <si>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</si>
  <si>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</si>
  <si>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</si>
  <si>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</si>
  <si>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</si>
  <si>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</si>
  <si>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</si>
  <si>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</si>
  <si>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</si>
  <si>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</si>
  <si>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</si>
  <si>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</si>
  <si>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</si>
  <si>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</si>
  <si>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</si>
  <si>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</si>
  <si>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</si>
  <si>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</si>
  <si>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</si>
  <si>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</si>
  <si>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</si>
  <si>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</si>
  <si>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</si>
  <si>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</si>
  <si>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</si>
  <si>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</si>
  <si>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</si>
  <si>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</si>
  <si>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</si>
  <si>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</si>
  <si>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</si>
  <si>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</si>
  <si>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</si>
  <si>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</si>
  <si>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</si>
  <si>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</si>
  <si>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</si>
  <si>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</si>
  <si>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</si>
  <si>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</si>
  <si>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</si>
  <si>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</si>
  <si>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</si>
  <si>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</si>
  <si>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</si>
  <si>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</si>
  <si>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</si>
  <si>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</si>
  <si>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</si>
  <si>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</si>
  <si>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</si>
  <si>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</si>
  <si>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</si>
  <si>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</si>
  <si>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</si>
  <si>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</si>
  <si>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</si>
  <si>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</si>
  <si>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</si>
  <si>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</si>
  <si>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</si>
  <si>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</si>
  <si>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</si>
  <si>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</si>
  <si>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</si>
  <si>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</si>
  <si>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</si>
  <si>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</si>
  <si>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</si>
  <si>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</si>
  <si>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</si>
  <si>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</si>
  <si>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</si>
  <si>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</si>
  <si>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</si>
  <si>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</si>
  <si>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</si>
  <si>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</si>
  <si>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</si>
  <si>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</si>
  <si>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</si>
  <si>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</si>
  <si>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</si>
  <si>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</si>
  <si>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</si>
  <si>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</si>
  <si>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</si>
  <si>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</si>
  <si>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</si>
  <si>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</si>
  <si>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</si>
  <si>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</si>
  <si>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</si>
  <si>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</si>
  <si>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</si>
  <si>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</si>
  <si>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</si>
  <si>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</si>
  <si>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</si>
  <si>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</si>
  <si>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</si>
  <si>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</si>
  <si>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</si>
  <si>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</si>
  <si>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</si>
  <si>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</si>
  <si>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</si>
  <si>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</si>
  <si>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</si>
  <si>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</si>
  <si>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</si>
  <si>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</si>
  <si>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</si>
  <si>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</si>
  <si>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</si>
  <si>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</si>
  <si>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</si>
  <si>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</si>
  <si>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</si>
  <si>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</si>
  <si>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</si>
  <si>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</si>
  <si>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</si>
  <si>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</si>
  <si>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</si>
  <si>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</si>
  <si>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</si>
  <si>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</si>
  <si>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</si>
  <si>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</si>
  <si>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</si>
  <si>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</si>
  <si>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</si>
  <si>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</si>
  <si>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</si>
  <si>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</si>
  <si>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</si>
  <si>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</si>
  <si>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</si>
  <si>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</si>
  <si>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</si>
  <si>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</si>
  <si>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</si>
  <si>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</si>
  <si>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</si>
  <si>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</si>
  <si>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</si>
  <si>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</si>
  <si>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</si>
  <si>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</si>
  <si>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</si>
  <si>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</si>
  <si>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</si>
  <si>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</si>
  <si>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</si>
  <si>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</si>
  <si>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</si>
  <si>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</si>
  <si>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</si>
  <si>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</si>
  <si>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</si>
  <si>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</si>
  <si>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</si>
  <si>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</si>
  <si>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</si>
  <si>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</si>
  <si>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</si>
  <si>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</si>
  <si>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</si>
  <si>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</si>
  <si>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</si>
  <si>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</si>
  <si>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</si>
  <si>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</si>
  <si>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</si>
  <si>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</si>
  <si>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</si>
  <si>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</si>
  <si>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</si>
  <si>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</si>
  <si>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</si>
  <si>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</si>
  <si>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</si>
  <si>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</si>
  <si>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</si>
  <si>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</si>
  <si>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</si>
  <si>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</si>
  <si>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</si>
  <si>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</si>
  <si>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</si>
  <si>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</si>
  <si>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</si>
  <si>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</si>
  <si>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</si>
  <si>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</si>
  <si>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</si>
  <si>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</si>
  <si>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</si>
  <si>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</si>
  <si>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</si>
  <si>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</si>
  <si>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</si>
  <si>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</si>
  <si>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</si>
  <si>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</si>
  <si>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</si>
  <si>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</si>
  <si>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</si>
  <si>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</si>
  <si>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</si>
  <si>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</si>
  <si>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</si>
  <si>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</si>
  <si>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</si>
  <si>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</si>
  <si>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</si>
  <si>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</si>
  <si>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</si>
  <si>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</si>
  <si>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</si>
  <si>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</si>
  <si>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</si>
  <si>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</si>
  <si>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</si>
  <si>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</si>
  <si>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</si>
  <si>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</si>
  <si>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</si>
  <si>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</si>
  <si>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</si>
  <si>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</si>
  <si>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</si>
  <si>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</si>
  <si>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</si>
  <si>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</si>
  <si>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</si>
  <si>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</si>
  <si>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</si>
  <si>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</si>
  <si>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</si>
  <si>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</si>
  <si>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</si>
  <si>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</si>
  <si>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</si>
  <si>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</si>
  <si>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</si>
  <si>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</si>
  <si>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</si>
  <si>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</si>
  <si>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</si>
  <si>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</si>
  <si>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</si>
  <si>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</si>
  <si>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</si>
  <si>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</si>
  <si>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</si>
  <si>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</si>
  <si>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</si>
  <si>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</si>
  <si>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</si>
  <si>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</si>
  <si>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</si>
  <si>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</si>
  <si>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</si>
  <si>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</si>
  <si>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</si>
  <si>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</si>
  <si>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</si>
  <si>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</si>
  <si>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</si>
  <si>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</si>
  <si>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</si>
  <si>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</si>
  <si>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</si>
  <si>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</si>
  <si>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</si>
  <si>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</si>
  <si>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</si>
  <si>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</si>
  <si>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</si>
  <si>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</si>
  <si>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</si>
  <si>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</si>
  <si>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</si>
  <si>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</si>
  <si>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</si>
  <si>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</si>
  <si>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</si>
  <si>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</si>
  <si>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</si>
  <si>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</si>
  <si>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</si>
  <si>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</si>
  <si>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</si>
  <si>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</si>
  <si>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</si>
  <si>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</si>
  <si>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</si>
  <si>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</si>
  <si>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</si>
  <si>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</si>
  <si>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</si>
  <si>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</si>
  <si>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</si>
  <si>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</si>
  <si>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</si>
  <si>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</si>
  <si>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</si>
  <si>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</si>
  <si>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</si>
  <si>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</si>
  <si>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</si>
  <si>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</si>
  <si>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</si>
  <si>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</si>
  <si>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</si>
  <si>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</si>
  <si>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</si>
  <si>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</si>
  <si>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</si>
  <si>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</si>
  <si>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</si>
  <si>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</si>
  <si>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</si>
  <si>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</si>
  <si>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</si>
  <si>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</si>
  <si>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</si>
  <si>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</si>
  <si>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</si>
  <si>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</si>
  <si>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</si>
  <si>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</si>
  <si>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</si>
  <si>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</si>
  <si>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</si>
  <si>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</si>
  <si>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</si>
  <si>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</si>
  <si>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</si>
  <si>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</si>
  <si>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</si>
  <si>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10-07-2024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</si>
  <si>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</si>
  <si>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</si>
  <si>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</si>
  <si>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</si>
  <si>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</si>
  <si>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</si>
  <si>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</si>
  <si>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</si>
  <si>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</si>
  <si>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</si>
  <si>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</si>
  <si>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</si>
  <si>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</si>
  <si>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</si>
  <si>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</si>
  <si>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</si>
  <si>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</si>
  <si>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</si>
  <si>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</si>
  <si>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</si>
  <si>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</si>
  <si>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</si>
  <si>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</si>
  <si>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</si>
  <si>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</si>
  <si>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</si>
  <si>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</si>
  <si>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</si>
  <si>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</si>
  <si>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</si>
  <si>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</si>
  <si>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</si>
  <si>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</si>
  <si>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</si>
  <si>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</si>
  <si>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</si>
  <si>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</si>
  <si>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</si>
  <si>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</si>
  <si>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</si>
  <si>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</si>
  <si>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</si>
  <si>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</si>
  <si>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</si>
  <si>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</si>
  <si>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</si>
  <si>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</si>
  <si>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</si>
  <si>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</si>
  <si>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</si>
  <si>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29-03-2024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</si>
  <si>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</si>
  <si>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</si>
  <si>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</si>
  <si>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</si>
  <si>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</si>
  <si>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</si>
  <si>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</si>
  <si>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</si>
  <si>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</si>
  <si>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</si>
  <si>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</si>
  <si>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</si>
  <si>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</si>
  <si>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</si>
  <si>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</si>
  <si>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</si>
  <si>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</si>
  <si>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</si>
  <si>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</si>
  <si>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</si>
  <si>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</si>
  <si>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</si>
  <si>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</si>
  <si>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</si>
  <si>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</si>
  <si>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</si>
  <si>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</si>
  <si>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</si>
  <si>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</si>
  <si>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</si>
  <si>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</si>
  <si>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</si>
  <si>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</si>
  <si>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</si>
  <si>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</si>
  <si>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</si>
  <si>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</si>
  <si>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</si>
  <si>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</si>
  <si>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</si>
  <si>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</si>
  <si>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</si>
  <si>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</si>
  <si>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</si>
  <si>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</si>
  <si>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</si>
  <si>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</si>
  <si>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</si>
  <si>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</si>
  <si>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</si>
  <si>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</si>
  <si>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</si>
  <si>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</si>
  <si>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</si>
  <si>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</si>
  <si>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</si>
  <si>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</si>
  <si>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</si>
  <si>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</si>
  <si>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</si>
  <si>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</si>
  <si>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</si>
  <si>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</si>
  <si>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</si>
  <si>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</si>
  <si>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</si>
  <si>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</si>
  <si>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</si>
  <si>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</si>
  <si>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</si>
  <si>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</si>
  <si>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</si>
  <si>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</si>
  <si>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</si>
  <si>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</si>
  <si>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</si>
  <si>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</si>
  <si>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</si>
  <si>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</si>
  <si>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</si>
  <si>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</si>
  <si>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</si>
  <si>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</si>
  <si>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</si>
  <si>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</si>
  <si>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</si>
  <si>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</si>
  <si>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</si>
  <si>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</si>
  <si>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</si>
  <si>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</si>
  <si>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</si>
  <si>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</si>
  <si>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</si>
  <si>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</si>
  <si>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</si>
  <si>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</si>
  <si>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</si>
  <si>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</si>
  <si>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</si>
  <si>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</si>
  <si>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</si>
  <si>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</si>
  <si>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</si>
  <si>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</si>
  <si>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</si>
  <si>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</si>
  <si>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</si>
  <si>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</si>
  <si>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</si>
  <si>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</si>
  <si>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</si>
  <si>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</si>
  <si>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</si>
  <si>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</si>
  <si>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</si>
  <si>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</si>
  <si>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</si>
  <si>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</si>
  <si>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</si>
  <si>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</si>
  <si>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</si>
  <si>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</si>
  <si>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</si>
  <si>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</si>
  <si>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</si>
  <si>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</si>
  <si>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</si>
  <si>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</si>
  <si>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</si>
  <si>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</si>
  <si>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</si>
  <si>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</si>
  <si>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</si>
  <si>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</si>
  <si>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</si>
  <si>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</si>
  <si>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</si>
  <si>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</si>
  <si>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</si>
  <si>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</si>
  <si>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</si>
  <si>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</si>
  <si>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</si>
  <si>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</si>
  <si>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</si>
  <si>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</si>
  <si>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</si>
  <si>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</si>
  <si>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</si>
  <si>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</si>
  <si>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</si>
  <si>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</si>
  <si>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</si>
  <si>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</si>
  <si>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</si>
  <si>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</si>
  <si>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</si>
  <si>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</si>
  <si>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</si>
  <si>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</si>
  <si>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</si>
  <si>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</si>
  <si>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</si>
  <si>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</si>
  <si>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</si>
  <si>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</si>
  <si>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</si>
  <si>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</si>
  <si>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</si>
  <si>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</si>
  <si>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</si>
  <si>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</si>
  <si>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</si>
  <si>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</si>
  <si>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</si>
  <si>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</si>
  <si>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</si>
  <si>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</si>
  <si>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</si>
  <si>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</si>
  <si>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</si>
  <si>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</si>
  <si>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</si>
  <si>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</si>
  <si>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</si>
  <si>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</si>
  <si>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</si>
  <si>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</si>
  <si>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</si>
  <si>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</si>
  <si>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</si>
  <si>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</si>
  <si>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</si>
  <si>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</si>
  <si>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</si>
  <si>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</si>
  <si>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</si>
  <si>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</si>
  <si>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</si>
  <si>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</si>
  <si>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</si>
  <si>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</si>
  <si>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</si>
  <si>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</si>
  <si>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</si>
  <si>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</si>
  <si>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</si>
  <si>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</si>
  <si>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</si>
  <si>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</si>
  <si>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</si>
  <si>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</si>
  <si>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</si>
  <si>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</si>
  <si>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</si>
  <si>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</si>
  <si>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</si>
  <si>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</si>
  <si>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</si>
  <si>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</si>
  <si>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</si>
  <si>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</si>
  <si>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</si>
  <si>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</si>
  <si>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</si>
  <si>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</si>
  <si>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</si>
  <si>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</si>
  <si>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</si>
  <si>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</si>
  <si>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</si>
  <si>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</si>
  <si>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</si>
  <si>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</si>
  <si>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</si>
  <si>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</si>
  <si>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</si>
  <si>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</si>
  <si>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</si>
  <si>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</si>
  <si>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</si>
  <si>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</si>
  <si>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</si>
  <si>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</si>
  <si>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</si>
  <si>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</si>
  <si>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</si>
  <si>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</si>
  <si>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</si>
  <si>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</si>
  <si>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</si>
  <si>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</si>
  <si>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</si>
  <si>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</si>
  <si>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</si>
  <si>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</si>
  <si>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</si>
  <si>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</si>
  <si>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</si>
  <si>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</si>
  <si>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</si>
  <si>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</si>
  <si>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</si>
  <si>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</si>
  <si>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</si>
  <si>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</si>
  <si>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</si>
  <si>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</si>
  <si>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</si>
  <si>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</si>
  <si>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</si>
  <si>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</si>
  <si>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</si>
  <si>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</si>
  <si>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</si>
  <si>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</si>
  <si>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</si>
  <si>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</si>
  <si>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</si>
  <si>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</si>
  <si>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</si>
  <si>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</si>
  <si>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</si>
  <si>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</si>
  <si>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</si>
  <si>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</si>
  <si>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</si>
  <si>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</si>
  <si>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</si>
  <si>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</si>
  <si>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</si>
  <si>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</si>
  <si>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</si>
  <si>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</si>
  <si>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</si>
  <si>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</si>
  <si>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</si>
  <si>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</si>
  <si>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</si>
  <si>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</si>
  <si>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</si>
  <si>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</si>
  <si>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</si>
  <si>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</si>
  <si>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</si>
  <si>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</si>
  <si>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</si>
  <si>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</si>
  <si>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</si>
  <si>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</si>
  <si>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</si>
  <si>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</si>
  <si>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</si>
  <si>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</si>
  <si>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</si>
  <si>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</si>
  <si>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</si>
  <si>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</si>
  <si>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</si>
  <si>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</si>
  <si>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</si>
  <si>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</si>
  <si>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</si>
  <si>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</si>
  <si>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</si>
  <si>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</si>
  <si>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</si>
  <si>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</si>
  <si>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</si>
  <si>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</si>
  <si>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</si>
  <si>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</si>
  <si>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</si>
  <si>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</si>
  <si>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</si>
  <si>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</si>
  <si>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</si>
  <si>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</si>
  <si>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</si>
  <si>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</si>
  <si>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</si>
  <si>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</si>
  <si>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</si>
  <si>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</si>
  <si>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</si>
  <si>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</si>
  <si>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</si>
  <si>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</si>
  <si>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</si>
  <si>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</si>
  <si>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</si>
  <si>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</si>
  <si>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</si>
  <si>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</si>
  <si>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</si>
  <si>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</si>
  <si>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</si>
  <si>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</si>
  <si>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</si>
  <si>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</si>
  <si>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</si>
  <si>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</si>
  <si>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</si>
  <si>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</si>
  <si>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</si>
  <si>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</si>
  <si>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</si>
  <si>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</si>
  <si>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</si>
  <si>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</si>
  <si>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</si>
  <si>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</si>
  <si>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</si>
  <si>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водоcнабжения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</si>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</sst>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EIApVA/a9207fdc-2d19-4eb4-b5d9-ca7c052155c4" TargetMode="External"/><Relationship Id="rId3" Type="http://schemas.openxmlformats.org/officeDocument/2006/relationships/hyperlink" Target="https://data-platform.ru/lk/files/Files/EIApVA/a9207fdc-2d19-4eb4-b5d9-ca7c052155c4" TargetMode="External"/><Relationship Id="rId4" Type="http://schemas.openxmlformats.org/officeDocument/2006/relationships/hyperlink" Target="https://data-platform.ru/lk/files/Files/EIApVA/a9207fdc-2d19-4eb4-b5d9-ca7c052155c4" TargetMode="External"/><Relationship Id="rId5" Type="http://schemas.openxmlformats.org/officeDocument/2006/relationships/hyperlink" Target="https://data-platform.ru/lk/files/Files/EIApVA/a9207fdc-2d19-4eb4-b5d9-ca7c052155c4"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714E2-930F-CE27-4233-8A8F832A407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555E5-F709-6B88-5B2A-F59B62274A1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АО "Водоканал"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87</v>
      </c>
      <c r="F8" s="823"/>
      <c r="G8" s="465" t="s">
        <v>85</v>
      </c>
      <c r="H8" s="465" t="s">
        <v>86</v>
      </c>
      <c r="I8" s="414" t="s">
        <v>84</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23FEF-A0DB-5D83-9841-958254B1AA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45503.36809027778</v>
      </c>
      <c r="W30" s="2264"/>
      <c r="X30" s="2264"/>
      <c r="Y30" s="2264"/>
      <c r="Z30" s="2264"/>
      <c r="AA30" s="2264"/>
      <c r="AB30" s="2264"/>
      <c r="AC30" s="326"/>
      <c r="AD30" s="2264" t="str">
        <f>IF(TITLE_DATE_PR_CHANGE="",IF(TITLE_DATE_PR="","",TITLE_DATE_PR),TITLE_DATE_PR_CHANGE)</f>
        <v>45503.36809027778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975</v>
      </c>
      <c r="W31" s="2251"/>
      <c r="X31" s="2251"/>
      <c r="Y31" s="2251"/>
      <c r="Z31" s="2251"/>
      <c r="AA31" s="2251"/>
      <c r="AB31" s="2251"/>
      <c r="AC31" s="326"/>
      <c r="AD31" s="2251" t="str">
        <f>IF(TITLE_NUMBER_PR_CHANGE="",IF(TITLE_NUMBER_PR="","",TITLE_NUMBER_PR),TITLE_NUMBER_PR_CHANGE)</f>
        <v>975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45503.36809027778</v>
      </c>
      <c r="W34" s="2264"/>
      <c r="X34" s="2264"/>
      <c r="Y34" s="2264"/>
      <c r="Z34" s="2264"/>
      <c r="AA34" s="2264"/>
      <c r="AB34" s="2264"/>
      <c r="AC34" s="326"/>
      <c r="AD34" s="2264" t="str">
        <f>IF(TITLE_DATE_PR_CHANGE="",IF(TITLE_DATE_PR="","",TITLE_DATE_PR),TITLE_DATE_PR_CHANGE)</f>
        <v>45503.36809027778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975</v>
      </c>
      <c r="W35" s="2251"/>
      <c r="X35" s="2251"/>
      <c r="Y35" s="2251"/>
      <c r="Z35" s="2251"/>
      <c r="AA35" s="2251"/>
      <c r="AB35" s="2251"/>
      <c r="AC35" s="326"/>
      <c r="AD35" s="2251" t="str">
        <f>IF(TITLE_NUMBER_PR_CHANGE="",IF(TITLE_NUMBER_PR="","",TITLE_NUMBER_PR),TITLE_NUMBER_PR_CHANGE)</f>
        <v>975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98</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5DA42-E53A-B30B-EE48-0B8C07E9A3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45503.36809027778</v>
      </c>
      <c r="W30" s="2264"/>
      <c r="X30" s="2264"/>
      <c r="Y30" s="2264"/>
      <c r="Z30" s="2264"/>
      <c r="AA30" s="2264"/>
      <c r="AB30" s="2264"/>
      <c r="AC30" s="326"/>
      <c r="AD30" s="2264" t="str">
        <f>IF(TITLE_DATE_PR_CHANGE="",IF(TITLE_DATE_PR="","",TITLE_DATE_PR),TITLE_DATE_PR_CHANGE)</f>
        <v>45503.36809027778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975</v>
      </c>
      <c r="W31" s="2251"/>
      <c r="X31" s="2251"/>
      <c r="Y31" s="2251"/>
      <c r="Z31" s="2251"/>
      <c r="AA31" s="2251"/>
      <c r="AB31" s="2251"/>
      <c r="AC31" s="326"/>
      <c r="AD31" s="2251" t="str">
        <f>IF(TITLE_NUMBER_PR_CHANGE="",IF(TITLE_NUMBER_PR="","",TITLE_NUMBER_PR),TITLE_NUMBER_PR_CHANGE)</f>
        <v>975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45503.36809027778</v>
      </c>
      <c r="W34" s="2264"/>
      <c r="X34" s="2264"/>
      <c r="Y34" s="2264"/>
      <c r="Z34" s="2264"/>
      <c r="AA34" s="2264"/>
      <c r="AB34" s="2264"/>
      <c r="AC34" s="326"/>
      <c r="AD34" s="2264" t="str">
        <f>IF(TITLE_DATE_PR_CHANGE="",IF(TITLE_DATE_PR="","",TITLE_DATE_PR),TITLE_DATE_PR_CHANGE)</f>
        <v>45503.36809027778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975</v>
      </c>
      <c r="W35" s="2251"/>
      <c r="X35" s="2251"/>
      <c r="Y35" s="2251"/>
      <c r="Z35" s="2251"/>
      <c r="AA35" s="2251"/>
      <c r="AB35" s="2251"/>
      <c r="AC35" s="326"/>
      <c r="AD35" s="2251" t="str">
        <f>IF(TITLE_NUMBER_PR_CHANGE="",IF(TITLE_NUMBER_PR="","",TITLE_NUMBER_PR),TITLE_NUMBER_PR_CHANGE)</f>
        <v>975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98</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63C26-03B1-2ECF-8632-2638A1A829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45503.36809027778</v>
      </c>
      <c r="W30" s="2264"/>
      <c r="X30" s="2264"/>
      <c r="Y30" s="2264"/>
      <c r="Z30" s="2264"/>
      <c r="AA30" s="2264"/>
      <c r="AB30" s="2264"/>
      <c r="AC30" s="1635"/>
      <c r="AD30" s="2264" t="str">
        <f>IF(TITLE_DATE_PR_CHANGE="",IF(TITLE_DATE_PR="","",TITLE_DATE_PR),TITLE_DATE_PR_CHANGE)</f>
        <v>45503.36809027778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975</v>
      </c>
      <c r="W31" s="2251"/>
      <c r="X31" s="2251"/>
      <c r="Y31" s="2251"/>
      <c r="Z31" s="2251"/>
      <c r="AA31" s="2251"/>
      <c r="AB31" s="2251"/>
      <c r="AC31" s="1635"/>
      <c r="AD31" s="2251" t="str">
        <f>IF(TITLE_NUMBER_PR_CHANGE="",IF(TITLE_NUMBER_PR="","",TITLE_NUMBER_PR),TITLE_NUMBER_PR_CHANGE)</f>
        <v>975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45503.36809027778</v>
      </c>
      <c r="W34" s="2264"/>
      <c r="X34" s="2264"/>
      <c r="Y34" s="2264"/>
      <c r="Z34" s="2264"/>
      <c r="AA34" s="2264"/>
      <c r="AB34" s="2264"/>
      <c r="AC34" s="1635"/>
      <c r="AD34" s="2264" t="str">
        <f>IF(TITLE_DATE_PR_CHANGE="",IF(TITLE_DATE_PR="","",TITLE_DATE_PR),TITLE_DATE_PR_CHANGE)</f>
        <v>45503.36809027778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975</v>
      </c>
      <c r="W35" s="2251"/>
      <c r="X35" s="2251"/>
      <c r="Y35" s="2251"/>
      <c r="Z35" s="2251"/>
      <c r="AA35" s="2251"/>
      <c r="AB35" s="2251"/>
      <c r="AC35" s="1635"/>
      <c r="AD35" s="2251" t="str">
        <f>IF(TITLE_NUMBER_PR_CHANGE="",IF(TITLE_NUMBER_PR="","",TITLE_NUMBER_PR),TITLE_NUMBER_PR_CHANGE)</f>
        <v>975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98</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84733-3BCD-6802-1282-5FD1317C2D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45503.36809027778</v>
      </c>
      <c r="W30" s="2264"/>
      <c r="X30" s="2264"/>
      <c r="Y30" s="2264"/>
      <c r="Z30" s="2264"/>
      <c r="AA30" s="2264"/>
      <c r="AB30" s="2264"/>
      <c r="AC30" s="1635"/>
      <c r="AD30" s="2264" t="str">
        <f>IF(TITLE_DATE_PR_CHANGE="",IF(TITLE_DATE_PR="","",TITLE_DATE_PR),TITLE_DATE_PR_CHANGE)</f>
        <v>45503.36809027778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975</v>
      </c>
      <c r="W31" s="2251"/>
      <c r="X31" s="2251"/>
      <c r="Y31" s="2251"/>
      <c r="Z31" s="2251"/>
      <c r="AA31" s="2251"/>
      <c r="AB31" s="2251"/>
      <c r="AC31" s="1635"/>
      <c r="AD31" s="2251" t="str">
        <f>IF(TITLE_NUMBER_PR_CHANGE="",IF(TITLE_NUMBER_PR="","",TITLE_NUMBER_PR),TITLE_NUMBER_PR_CHANGE)</f>
        <v>975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45503.36809027778</v>
      </c>
      <c r="W34" s="2264"/>
      <c r="X34" s="2264"/>
      <c r="Y34" s="2264"/>
      <c r="Z34" s="2264"/>
      <c r="AA34" s="2264"/>
      <c r="AB34" s="2264"/>
      <c r="AC34" s="1635"/>
      <c r="AD34" s="2264" t="str">
        <f>IF(TITLE_DATE_PR_CHANGE="",IF(TITLE_DATE_PR="","",TITLE_DATE_PR),TITLE_DATE_PR_CHANGE)</f>
        <v>45503.36809027778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975</v>
      </c>
      <c r="W35" s="2251"/>
      <c r="X35" s="2251"/>
      <c r="Y35" s="2251"/>
      <c r="Z35" s="2251"/>
      <c r="AA35" s="2251"/>
      <c r="AB35" s="2251"/>
      <c r="AC35" s="1635"/>
      <c r="AD35" s="2251" t="str">
        <f>IF(TITLE_NUMBER_PR_CHANGE="",IF(TITLE_NUMBER_PR="","",TITLE_NUMBER_PR),TITLE_NUMBER_PR_CHANGE)</f>
        <v>975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98</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21574-B321-FFFB-E504-0AE27B04A2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45503.36809027778</v>
      </c>
      <c r="W30" s="2264"/>
      <c r="X30" s="2264"/>
      <c r="Y30" s="2264"/>
      <c r="Z30" s="2264"/>
      <c r="AA30" s="2264"/>
      <c r="AB30" s="2264"/>
      <c r="AC30" s="326"/>
      <c r="AD30" s="2264" t="str">
        <f>IF(TITLE_DATE_PR_CHANGE="",IF(TITLE_DATE_PR="","",TITLE_DATE_PR),TITLE_DATE_PR_CHANGE)</f>
        <v>45503.36809027778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975</v>
      </c>
      <c r="W31" s="2251"/>
      <c r="X31" s="2251"/>
      <c r="Y31" s="2251"/>
      <c r="Z31" s="2251"/>
      <c r="AA31" s="2251"/>
      <c r="AB31" s="2251"/>
      <c r="AC31" s="326"/>
      <c r="AD31" s="2251" t="str">
        <f>IF(TITLE_NUMBER_PR_CHANGE="",IF(TITLE_NUMBER_PR="","",TITLE_NUMBER_PR),TITLE_NUMBER_PR_CHANGE)</f>
        <v>975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45503.36809027778</v>
      </c>
      <c r="W34" s="2264"/>
      <c r="X34" s="2264"/>
      <c r="Y34" s="2264"/>
      <c r="Z34" s="2264"/>
      <c r="AA34" s="2264"/>
      <c r="AB34" s="2264"/>
      <c r="AC34" s="326"/>
      <c r="AD34" s="2264" t="str">
        <f>IF(TITLE_DATE_PR_CHANGE="",IF(TITLE_DATE_PR="","",TITLE_DATE_PR),TITLE_DATE_PR_CHANGE)</f>
        <v>45503.36809027778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975</v>
      </c>
      <c r="W35" s="2251"/>
      <c r="X35" s="2251"/>
      <c r="Y35" s="2251"/>
      <c r="Z35" s="2251"/>
      <c r="AA35" s="2251"/>
      <c r="AB35" s="2251"/>
      <c r="AC35" s="326"/>
      <c r="AD35" s="2251" t="str">
        <f>IF(TITLE_NUMBER_PR_CHANGE="",IF(TITLE_NUMBER_PR="","",TITLE_NUMBER_PR),TITLE_NUMBER_PR_CHANGE)</f>
        <v>975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98</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D4B77-70A8-1299-51AA-6FDF4BA659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45503.36809027778</v>
      </c>
      <c r="W30" s="2264"/>
      <c r="X30" s="2264"/>
      <c r="Y30" s="2264"/>
      <c r="Z30" s="2264"/>
      <c r="AA30" s="2264"/>
      <c r="AB30" s="2264"/>
      <c r="AC30" s="326"/>
      <c r="AD30" s="2264" t="str">
        <f>IF(TITLE_DATE_PR_CHANGE="",IF(TITLE_DATE_PR="","",TITLE_DATE_PR),TITLE_DATE_PR_CHANGE)</f>
        <v>45503.36809027778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975</v>
      </c>
      <c r="W31" s="2251"/>
      <c r="X31" s="2251"/>
      <c r="Y31" s="2251"/>
      <c r="Z31" s="2251"/>
      <c r="AA31" s="2251"/>
      <c r="AB31" s="2251"/>
      <c r="AC31" s="326"/>
      <c r="AD31" s="2251" t="str">
        <f>IF(TITLE_NUMBER_PR_CHANGE="",IF(TITLE_NUMBER_PR="","",TITLE_NUMBER_PR),TITLE_NUMBER_PR_CHANGE)</f>
        <v>975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45503.36809027778</v>
      </c>
      <c r="W34" s="2264"/>
      <c r="X34" s="2264"/>
      <c r="Y34" s="2264"/>
      <c r="Z34" s="2264"/>
      <c r="AA34" s="2264"/>
      <c r="AB34" s="2264"/>
      <c r="AC34" s="326"/>
      <c r="AD34" s="2264" t="str">
        <f>IF(TITLE_DATE_PR_CHANGE="",IF(TITLE_DATE_PR="","",TITLE_DATE_PR),TITLE_DATE_PR_CHANGE)</f>
        <v>45503.36809027778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975</v>
      </c>
      <c r="W35" s="2251"/>
      <c r="X35" s="2251"/>
      <c r="Y35" s="2251"/>
      <c r="Z35" s="2251"/>
      <c r="AA35" s="2251"/>
      <c r="AB35" s="2251"/>
      <c r="AC35" s="326"/>
      <c r="AD35" s="2251" t="str">
        <f>IF(TITLE_NUMBER_PR_CHANGE="",IF(TITLE_NUMBER_PR="","",TITLE_NUMBER_PR),TITLE_NUMBER_PR_CHANGE)</f>
        <v>975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98</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8ACD1-6307-3F3E-A1C5-47106B970B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45503.36809027778</v>
      </c>
      <c r="W30" s="2264"/>
      <c r="X30" s="2264"/>
      <c r="Y30" s="2264"/>
      <c r="Z30" s="2264"/>
      <c r="AA30" s="2264"/>
      <c r="AB30" s="2264"/>
      <c r="AC30" s="326"/>
      <c r="AD30" s="2264" t="str">
        <f>IF(TITLE_DATE_PR_CHANGE="",IF(TITLE_DATE_PR="","",TITLE_DATE_PR),TITLE_DATE_PR_CHANGE)</f>
        <v>45503.36809027778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975</v>
      </c>
      <c r="W31" s="2251"/>
      <c r="X31" s="2251"/>
      <c r="Y31" s="2251"/>
      <c r="Z31" s="2251"/>
      <c r="AA31" s="2251"/>
      <c r="AB31" s="2251"/>
      <c r="AC31" s="326"/>
      <c r="AD31" s="2251" t="str">
        <f>IF(TITLE_NUMBER_PR_CHANGE="",IF(TITLE_NUMBER_PR="","",TITLE_NUMBER_PR),TITLE_NUMBER_PR_CHANGE)</f>
        <v>975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45503.36809027778</v>
      </c>
      <c r="W34" s="2264"/>
      <c r="X34" s="2264"/>
      <c r="Y34" s="2264"/>
      <c r="Z34" s="2264"/>
      <c r="AA34" s="2264"/>
      <c r="AB34" s="2264"/>
      <c r="AC34" s="326"/>
      <c r="AD34" s="2264" t="str">
        <f>IF(TITLE_DATE_PR_CHANGE="",IF(TITLE_DATE_PR="","",TITLE_DATE_PR),TITLE_DATE_PR_CHANGE)</f>
        <v>45503.36809027778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975</v>
      </c>
      <c r="W35" s="2251"/>
      <c r="X35" s="2251"/>
      <c r="Y35" s="2251"/>
      <c r="Z35" s="2251"/>
      <c r="AA35" s="2251"/>
      <c r="AB35" s="2251"/>
      <c r="AC35" s="326"/>
      <c r="AD35" s="2251" t="str">
        <f>IF(TITLE_NUMBER_PR_CHANGE="",IF(TITLE_NUMBER_PR="","",TITLE_NUMBER_PR),TITLE_NUMBER_PR_CHANGE)</f>
        <v>975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98</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92576-773B-A275-6159-E99F7431CC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242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243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45503.36809027778</v>
      </c>
      <c r="W30" s="2264"/>
      <c r="X30" s="2264"/>
      <c r="Y30" s="2264"/>
      <c r="Z30" s="2264"/>
      <c r="AA30" s="2264"/>
      <c r="AB30" s="2264"/>
      <c r="AC30" s="326"/>
      <c r="AD30" s="2264" t="str">
        <f>IF(TITLE_DATE_PR_CHANGE="",IF(TITLE_DATE_PR="","",TITLE_DATE_PR),TITLE_DATE_PR_CHANGE)</f>
        <v>45503.36809027778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975</v>
      </c>
      <c r="W31" s="2251"/>
      <c r="X31" s="2251"/>
      <c r="Y31" s="2251"/>
      <c r="Z31" s="2251"/>
      <c r="AA31" s="2251"/>
      <c r="AB31" s="2251"/>
      <c r="AC31" s="326"/>
      <c r="AD31" s="2251" t="str">
        <f>IF(TITLE_NUMBER_PR_CHANGE="",IF(TITLE_NUMBER_PR="","",TITLE_NUMBER_PR),TITLE_NUMBER_PR_CHANGE)</f>
        <v>975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45503.36809027778</v>
      </c>
      <c r="W34" s="2264"/>
      <c r="X34" s="2264"/>
      <c r="Y34" s="2264"/>
      <c r="Z34" s="2264"/>
      <c r="AA34" s="2264"/>
      <c r="AB34" s="2264"/>
      <c r="AC34" s="326"/>
      <c r="AD34" s="2264" t="str">
        <f>IF(TITLE_DATE_PR_CHANGE="",IF(TITLE_DATE_PR="","",TITLE_DATE_PR),TITLE_DATE_PR_CHANGE)</f>
        <v>45503.36809027778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975</v>
      </c>
      <c r="W35" s="2251"/>
      <c r="X35" s="2251"/>
      <c r="Y35" s="2251"/>
      <c r="Z35" s="2251"/>
      <c r="AA35" s="2251"/>
      <c r="AB35" s="2251"/>
      <c r="AC35" s="326"/>
      <c r="AD35" s="2251" t="str">
        <f>IF(TITLE_NUMBER_PR_CHANGE="",IF(TITLE_NUMBER_PR="","",TITLE_NUMBER_PR),TITLE_NUMBER_PR_CHANGE)</f>
        <v>975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98</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D0905-7F89-7CE5-80EF-B97BC75802D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242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243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45503.36809027778</v>
      </c>
      <c r="Y34" s="2264"/>
      <c r="Z34" s="2264"/>
      <c r="AA34" s="2264"/>
      <c r="AB34" s="2264"/>
      <c r="AC34" s="2264"/>
      <c r="AD34" s="2264"/>
      <c r="AE34" s="2264"/>
      <c r="AF34" s="326"/>
      <c r="AG34" s="2264" t="str">
        <f>IF(TITLE_DATE_PR_CHANGE="",IF(TITLE_DATE_PR="","",TITLE_DATE_PR),TITLE_DATE_PR_CHANGE)</f>
        <v>45503.36809027778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975</v>
      </c>
      <c r="Y35" s="2251"/>
      <c r="Z35" s="2251"/>
      <c r="AA35" s="2251"/>
      <c r="AB35" s="2251"/>
      <c r="AC35" s="2251"/>
      <c r="AD35" s="2251"/>
      <c r="AE35" s="2251"/>
      <c r="AF35" s="326"/>
      <c r="AG35" s="2251" t="str">
        <f>IF(TITLE_NUMBER_PR_CHANGE="",IF(TITLE_NUMBER_PR="","",TITLE_NUMBER_PR),TITLE_NUMBER_PR_CHANGE)</f>
        <v>975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45503.36809027778</v>
      </c>
      <c r="Y38" s="2264"/>
      <c r="Z38" s="2264"/>
      <c r="AA38" s="2264"/>
      <c r="AB38" s="2264"/>
      <c r="AC38" s="2264"/>
      <c r="AD38" s="2264"/>
      <c r="AE38" s="2264"/>
      <c r="AF38" s="326"/>
      <c r="AG38" s="2264" t="str">
        <f>IF(TITLE_DATE_PR_CHANGE="",IF(TITLE_DATE_PR="","",TITLE_DATE_PR),TITLE_DATE_PR_CHANGE)</f>
        <v>45503.36809027778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975</v>
      </c>
      <c r="Y39" s="2251"/>
      <c r="Z39" s="2251"/>
      <c r="AA39" s="2251"/>
      <c r="AB39" s="2251"/>
      <c r="AC39" s="2251"/>
      <c r="AD39" s="2251"/>
      <c r="AE39" s="2251"/>
      <c r="AF39" s="326"/>
      <c r="AG39" s="2251" t="str">
        <f>IF(TITLE_NUMBER_PR_CHANGE="",IF(TITLE_NUMBER_PR="","",TITLE_NUMBER_PR),TITLE_NUMBER_PR_CHANGE)</f>
        <v>975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453</v>
      </c>
      <c r="Y44" s="2312" t="s">
        <v>454</v>
      </c>
      <c r="Z44" s="2312"/>
      <c r="AA44" s="2312"/>
      <c r="AB44" s="2312"/>
      <c r="AC44" s="2294" t="s">
        <v>435</v>
      </c>
      <c r="AD44" s="2611"/>
      <c r="AE44" s="2314"/>
      <c r="AF44" s="2278"/>
      <c r="AG44" s="2294" t="s">
        <v>453</v>
      </c>
      <c r="AH44" s="2312" t="s">
        <v>454</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445</v>
      </c>
      <c r="AD46" s="2321" t="s">
        <v>446</v>
      </c>
      <c r="AE46" s="2322"/>
      <c r="AF46" s="2278"/>
      <c r="AG46" s="2325"/>
      <c r="AH46" s="2318"/>
      <c r="AI46" s="2317" t="s">
        <v>457</v>
      </c>
      <c r="AJ46" s="2270" t="s">
        <v>458</v>
      </c>
      <c r="AK46" s="2271"/>
      <c r="AL46" s="2317" t="s">
        <v>445</v>
      </c>
      <c r="AM46" s="2321" t="s">
        <v>446</v>
      </c>
      <c r="AN46" s="2322"/>
      <c r="AO46" s="2278"/>
      <c r="AP46" s="2281"/>
      <c r="AQ46" s="2127"/>
      <c r="AW46" s="1155">
        <v>26</v>
      </c>
    </row>
    <row customHeight="1" ht="65.25">
      <c r="A47" s="1259"/>
      <c r="B47" s="1259" t="s">
        <v>133</v>
      </c>
      <c r="C47" s="1259" t="s">
        <v>134</v>
      </c>
      <c r="D47" s="1259" t="s">
        <v>135</v>
      </c>
      <c r="E47" s="1310" t="s">
        <v>436</v>
      </c>
      <c r="F47" s="1310" t="s">
        <v>437</v>
      </c>
      <c r="G47" s="1310" t="s">
        <v>438</v>
      </c>
      <c r="H47" s="1310" t="s">
        <v>439</v>
      </c>
      <c r="I47" s="1310" t="s">
        <v>440</v>
      </c>
      <c r="J47" s="1310" t="s">
        <v>441</v>
      </c>
      <c r="K47" s="1310" t="s">
        <v>442</v>
      </c>
      <c r="L47" s="1310" t="s">
        <v>459</v>
      </c>
      <c r="M47" s="1310" t="s">
        <v>417</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98</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242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243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244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9D7EAF-11A2-1F58-A8A1-1E94F22C2157}"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45519.3678125</v>
      </c>
      <c r="G11" s="77"/>
      <c r="H11" s="773" t="s">
        <v>22</v>
      </c>
      <c r="J11" s="876" t="s">
        <v>23</v>
      </c>
      <c r="Q11" s="74">
        <v>0</v>
      </c>
    </row>
    <row customHeight="1" ht="22.5">
      <c r="A12" s="2098"/>
      <c r="D12" s="75"/>
      <c r="E12" s="1165" t="s">
        <v>24</v>
      </c>
      <c r="F12" s="1732">
        <v>45657.36790509259</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45503.36809027778</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27DB8C4-16C1-3E96-2023-05C1C985FE83}"/>
    <hyperlink ref="H17" location="Титульный!H9" display="Как заполнить?" tooltip="Помощь по работе с полями отчётной формы" xr:uid="{298EFB6D-68F7-1BFA-2A15-BB8F30515B93}"/>
    <hyperlink ref="H39" location="Титульный!H9" display="Как заполнить?" tooltip="Помощь по работе с полями отчётной формы" xr:uid="{8534EFBE-F725-DC54-CCD1-AEC885D4E7D3}"/>
    <hyperlink ref="H62" location="Титульный!H9" display="Как заполнить?" tooltip="Помощь по работе с полями отчётной формы" xr:uid="{F4E46B01-50F7-0418-FA4C-6382A9F42674}"/>
    <hyperlink ref="F70" r:id="rId4" xr:uid="{C1F0C66E-BE06-5B1C-5AA7-91D8037437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29398-0956-8DEF-33EB-498D943674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242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243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467</v>
      </c>
      <c r="AE23" s="1507" t="s">
        <v>468</v>
      </c>
      <c r="AF23" s="1507" t="s">
        <v>467</v>
      </c>
      <c r="AI23" s="1507" t="s">
        <v>469</v>
      </c>
      <c r="AJ23" s="1507" t="s">
        <v>467</v>
      </c>
      <c r="AM23" s="1507" t="s">
        <v>470</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45503.36809027778</v>
      </c>
      <c r="W31" s="2264"/>
      <c r="X31" s="2264"/>
      <c r="Y31" s="2264"/>
      <c r="Z31" s="2264"/>
      <c r="AA31" s="326"/>
      <c r="AB31" s="2264" t="str">
        <f>IF(TITLE_DATE_PR_CHANGE="",IF(TITLE_DATE_PR="","",TITLE_DATE_PR),TITLE_DATE_PR_CHANGE)</f>
        <v>45503.36809027778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975</v>
      </c>
      <c r="W32" s="2251"/>
      <c r="X32" s="2251"/>
      <c r="Y32" s="2251"/>
      <c r="Z32" s="2251"/>
      <c r="AA32" s="326"/>
      <c r="AB32" s="2251" t="str">
        <f>IF(TITLE_NUMBER_PR_CHANGE="",IF(TITLE_NUMBER_PR="","",TITLE_NUMBER_PR),TITLE_NUMBER_PR_CHANGE)</f>
        <v>975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45503.36809027778</v>
      </c>
      <c r="W35" s="2264"/>
      <c r="X35" s="2264"/>
      <c r="Y35" s="2264"/>
      <c r="Z35" s="2264"/>
      <c r="AA35" s="326"/>
      <c r="AB35" s="2264" t="str">
        <f>IF(TITLE_DATE_PR_CHANGE="",IF(TITLE_DATE_PR="","",TITLE_DATE_PR),TITLE_DATE_PR_CHANGE)</f>
        <v>45503.36809027778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975</v>
      </c>
      <c r="W36" s="2251"/>
      <c r="X36" s="2251"/>
      <c r="Y36" s="2251"/>
      <c r="Z36" s="2251"/>
      <c r="AA36" s="326"/>
      <c r="AB36" s="2251" t="str">
        <f>IF(TITLE_NUMBER_PR_CHANGE="",IF(TITLE_NUMBER_PR="","",TITLE_NUMBER_PR),TITLE_NUMBER_PR_CHANGE)</f>
        <v>975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87</v>
      </c>
      <c r="T40" s="2209" t="s">
        <v>471</v>
      </c>
      <c r="U40" s="301"/>
      <c r="V40" s="2275"/>
      <c r="W40" s="2275"/>
      <c r="X40" s="2275"/>
      <c r="Y40" s="2275"/>
      <c r="Z40" s="2276"/>
      <c r="AA40" s="2336" t="s">
        <v>429</v>
      </c>
      <c r="AB40" s="2328" t="s">
        <v>472</v>
      </c>
      <c r="AC40" s="2291"/>
      <c r="AD40" s="2291"/>
      <c r="AE40" s="2329"/>
      <c r="AF40" s="2291" t="s">
        <v>473</v>
      </c>
      <c r="AG40" s="2291"/>
      <c r="AH40" s="2291"/>
      <c r="AI40" s="2329"/>
      <c r="AJ40" s="2328" t="s">
        <v>474</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475</v>
      </c>
      <c r="W41" s="2127"/>
      <c r="X41" s="2294" t="s">
        <v>435</v>
      </c>
      <c r="Y41" s="2313"/>
      <c r="Z41" s="2314"/>
      <c r="AA41" s="2337"/>
      <c r="AB41" s="2330"/>
      <c r="AC41" s="2331"/>
      <c r="AD41" s="2331"/>
      <c r="AE41" s="2332"/>
      <c r="AF41" s="2331"/>
      <c r="AG41" s="2331"/>
      <c r="AH41" s="2331"/>
      <c r="AI41" s="2332"/>
      <c r="AJ41" s="2330"/>
      <c r="AK41" s="2331"/>
      <c r="AL41" s="2331"/>
      <c r="AM41" s="2331"/>
      <c r="AN41" s="2127" t="s">
        <v>475</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133</v>
      </c>
      <c r="C43" s="1370" t="s">
        <v>134</v>
      </c>
      <c r="D43" s="1370" t="s">
        <v>135</v>
      </c>
      <c r="E43" s="1364" t="s">
        <v>436</v>
      </c>
      <c r="F43" s="1364" t="s">
        <v>437</v>
      </c>
      <c r="G43" s="1364" t="s">
        <v>438</v>
      </c>
      <c r="H43" s="1364" t="s">
        <v>439</v>
      </c>
      <c r="I43" s="1364" t="s">
        <v>440</v>
      </c>
      <c r="J43" s="1364" t="s">
        <v>441</v>
      </c>
      <c r="K43" s="1364" t="s">
        <v>442</v>
      </c>
      <c r="L43" s="1364" t="s">
        <v>417</v>
      </c>
      <c r="Q43" s="291"/>
      <c r="R43" s="376"/>
      <c r="S43" s="2273"/>
      <c r="T43" s="2209"/>
      <c r="U43" s="302"/>
      <c r="V43" s="1330" t="s">
        <v>476</v>
      </c>
      <c r="W43" s="1330" t="s">
        <v>477</v>
      </c>
      <c r="X43" s="1338" t="s">
        <v>445</v>
      </c>
      <c r="Y43" s="2270" t="s">
        <v>446</v>
      </c>
      <c r="Z43" s="2271"/>
      <c r="AA43" s="2338"/>
      <c r="AB43" s="2333"/>
      <c r="AC43" s="2334"/>
      <c r="AD43" s="2334"/>
      <c r="AE43" s="2335"/>
      <c r="AF43" s="2334"/>
      <c r="AG43" s="2334"/>
      <c r="AH43" s="2334"/>
      <c r="AI43" s="2335"/>
      <c r="AJ43" s="2333"/>
      <c r="AK43" s="2334"/>
      <c r="AL43" s="2334"/>
      <c r="AM43" s="2335"/>
      <c r="AN43" s="1860" t="s">
        <v>476</v>
      </c>
      <c r="AO43" s="1860" t="s">
        <v>477</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98</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242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243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243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244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78072-3BC2-2B5F-9B76-D03DBE5486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326"/>
      <c r="AC28" s="2264" t="str">
        <f>IF(TITLE_DATE_PR_CHANGE="",IF(TITLE_DATE_PR="","",TITLE_DATE_PR),TITLE_DATE_PR_CHANGE)</f>
        <v>45503.36809027778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326"/>
      <c r="AC29" s="2251" t="str">
        <f>IF(TITLE_NUMBER_PR_CHANGE="",IF(TITLE_NUMBER_PR="","",TITLE_NUMBER_PR),TITLE_NUMBER_PR_CHANGE)</f>
        <v>975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326"/>
      <c r="AC32" s="2264" t="str">
        <f>IF(TITLE_DATE_PR_CHANGE="",IF(TITLE_DATE_PR="","",TITLE_DATE_PR),TITLE_DATE_PR_CHANGE)</f>
        <v>45503.36809027778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326"/>
      <c r="AC33" s="2251" t="str">
        <f>IF(TITLE_NUMBER_PR_CHANGE="",IF(TITLE_NUMBER_PR="","",TITLE_NUMBER_PR),TITLE_NUMBER_PR_CHANGE)</f>
        <v>975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487</v>
      </c>
      <c r="W38" s="2262" t="s">
        <v>434</v>
      </c>
      <c r="X38" s="2263"/>
      <c r="Y38" s="2262" t="s">
        <v>435</v>
      </c>
      <c r="Z38" s="2269"/>
      <c r="AA38" s="2263"/>
      <c r="AB38" s="2278"/>
      <c r="AC38" s="13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352" t="s">
        <v>490</v>
      </c>
      <c r="W39" s="1222" t="s">
        <v>491</v>
      </c>
      <c r="X39" s="1222" t="s">
        <v>492</v>
      </c>
      <c r="Y39" s="1357" t="s">
        <v>445</v>
      </c>
      <c r="Z39" s="2270" t="s">
        <v>446</v>
      </c>
      <c r="AA39" s="2271"/>
      <c r="AB39" s="2279"/>
      <c r="AC39" s="1352" t="s">
        <v>490</v>
      </c>
      <c r="AD39" s="1222" t="s">
        <v>491</v>
      </c>
      <c r="AE39" s="1222" t="s">
        <v>492</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98</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222</v>
      </c>
      <c r="B42" s="1363" t="s">
        <v>223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222</v>
      </c>
      <c r="B43" s="1363" t="s">
        <v>223</v>
      </c>
      <c r="C43" s="1363" t="s">
        <v>224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222</v>
      </c>
      <c r="B44" s="1363" t="s">
        <v>223</v>
      </c>
      <c r="C44" s="1363" t="s">
        <v>224</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222</v>
      </c>
      <c r="B45" s="1363" t="s">
        <v>223</v>
      </c>
      <c r="C45" s="1363" t="s">
        <v>224</v>
      </c>
      <c r="D45" s="1363" t="s">
        <v>493</v>
      </c>
      <c r="E45" s="2259"/>
      <c r="F45" s="2259"/>
      <c r="G45" s="2259"/>
      <c r="H45" s="2259"/>
      <c r="I45" s="2286"/>
      <c r="J45" s="2256" t="str">
        <f>I44&amp;".1"</f>
        <v>...1.1</v>
      </c>
      <c r="K45" s="1363"/>
      <c r="L45" s="1364" t="s">
        <v>407</v>
      </c>
      <c r="P45" s="2257"/>
      <c r="Q45" s="2257">
        <v>1</v>
      </c>
      <c r="R45" s="357"/>
      <c r="S45" s="1358"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222</v>
      </c>
      <c r="B46" s="1363" t="s">
        <v>223</v>
      </c>
      <c r="C46" s="1363" t="s">
        <v>224</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222</v>
      </c>
      <c r="B47" s="1363" t="s">
        <v>223</v>
      </c>
      <c r="C47" s="1363" t="s">
        <v>224</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222</v>
      </c>
      <c r="B48" s="1363" t="s">
        <v>223</v>
      </c>
      <c r="C48" s="1363" t="s">
        <v>224</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222</v>
      </c>
      <c r="B49" s="1363" t="s">
        <v>223</v>
      </c>
      <c r="C49" s="1363" t="s">
        <v>224</v>
      </c>
      <c r="D49" s="1363" t="s">
        <v>493</v>
      </c>
      <c r="E49" s="2259"/>
      <c r="F49" s="2259"/>
      <c r="G49" s="2259"/>
      <c r="H49" s="2259"/>
      <c r="I49" s="2256"/>
      <c r="J49" s="1363"/>
      <c r="K49" s="1363"/>
      <c r="L49" s="1364"/>
      <c r="P49" s="2257"/>
      <c r="Q49" s="1354"/>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222</v>
      </c>
      <c r="B50" s="1363" t="s">
        <v>223</v>
      </c>
      <c r="C50" s="1363" t="s">
        <v>224</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222</v>
      </c>
      <c r="B51" s="1343" t="s">
        <v>223</v>
      </c>
      <c r="C51" s="1314"/>
      <c r="D51" s="1314"/>
      <c r="E51" s="2259"/>
      <c r="F51" s="2258"/>
      <c r="G51" s="1314"/>
      <c r="H51" s="1314"/>
      <c r="I51" s="1314"/>
      <c r="J51" s="1314"/>
      <c r="K51" s="1314"/>
      <c r="L51" s="1426"/>
      <c r="M51" s="1321"/>
      <c r="N51" s="1321"/>
      <c r="P51" s="1316"/>
      <c r="Q51" s="1317"/>
      <c r="R51" s="1316"/>
      <c r="S51" s="1322"/>
      <c r="T51" s="1325" t="s">
        <v>242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222</v>
      </c>
      <c r="B52" s="1343"/>
      <c r="C52" s="1343"/>
      <c r="D52" s="1343"/>
      <c r="E52" s="2258"/>
      <c r="F52" s="1343"/>
      <c r="G52" s="1343"/>
      <c r="H52" s="1343"/>
      <c r="I52" s="1343"/>
      <c r="J52" s="1343"/>
      <c r="K52" s="1343"/>
      <c r="L52" s="1346"/>
      <c r="M52" s="1321"/>
      <c r="N52" s="1321"/>
      <c r="O52" s="518"/>
      <c r="P52" s="380"/>
      <c r="Q52" s="1344"/>
      <c r="R52" s="380"/>
      <c r="S52" s="1322"/>
      <c r="T52" s="1325" t="s">
        <v>243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B3B68-11A2-116E-9E63-5C5B9D6490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326"/>
      <c r="AC28" s="2264" t="str">
        <f>IF(TITLE_DATE_PR_CHANGE="",IF(TITLE_DATE_PR="","",TITLE_DATE_PR),TITLE_DATE_PR_CHANGE)</f>
        <v>45503.36809027778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326"/>
      <c r="AC29" s="2251" t="str">
        <f>IF(TITLE_NUMBER_PR_CHANGE="",IF(TITLE_NUMBER_PR="","",TITLE_NUMBER_PR),TITLE_NUMBER_PR_CHANGE)</f>
        <v>975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326"/>
      <c r="AC32" s="2264" t="str">
        <f>IF(TITLE_DATE_PR_CHANGE="",IF(TITLE_DATE_PR="","",TITLE_DATE_PR),TITLE_DATE_PR_CHANGE)</f>
        <v>45503.36809027778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326"/>
      <c r="AC33" s="2251" t="str">
        <f>IF(TITLE_NUMBER_PR_CHANGE="",IF(TITLE_NUMBER_PR="","",TITLE_NUMBER_PR),TITLE_NUMBER_PR_CHANGE)</f>
        <v>975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98</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494</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227</v>
      </c>
      <c r="B46" s="1363" t="s">
        <v>228</v>
      </c>
      <c r="C46" s="1363" t="s">
        <v>229</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494</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58"/>
      <c r="M51" s="1321"/>
      <c r="N51" s="1321"/>
      <c r="P51" s="1316"/>
      <c r="Q51" s="1317"/>
      <c r="R51" s="1316"/>
      <c r="S51" s="1322"/>
      <c r="T51" s="1325" t="s">
        <v>242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243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D2CD8-3B34-8E8C-B4C5-A06EEB272B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326"/>
      <c r="AC28" s="2264" t="str">
        <f>IF(TITLE_DATE_PR_CHANGE="",IF(TITLE_DATE_PR="","",TITLE_DATE_PR),TITLE_DATE_PR_CHANGE)</f>
        <v>45503.36809027778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326"/>
      <c r="AC29" s="2251" t="str">
        <f>IF(TITLE_NUMBER_PR_CHANGE="",IF(TITLE_NUMBER_PR="","",TITLE_NUMBER_PR),TITLE_NUMBER_PR_CHANGE)</f>
        <v>975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326"/>
      <c r="AC32" s="2264" t="str">
        <f>IF(TITLE_DATE_PR_CHANGE="",IF(TITLE_DATE_PR="","",TITLE_DATE_PR),TITLE_DATE_PR_CHANGE)</f>
        <v>45503.36809027778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326"/>
      <c r="AC33" s="2251" t="str">
        <f>IF(TITLE_NUMBER_PR_CHANGE="",IF(TITLE_NUMBER_PR="","",TITLE_NUMBER_PR),TITLE_NUMBER_PR_CHANGE)</f>
        <v>975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98</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495</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232</v>
      </c>
      <c r="B46" s="1363" t="s">
        <v>233</v>
      </c>
      <c r="C46" s="1363" t="s">
        <v>234</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495</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242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243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5E174-D254-698A-1BAB-97E7B4E722AE}" mc:Ignorable="x14ac xr xr2 xr3">
  <sheetPr>
    <tabColor theme="6" tint="0.4"/>
  </sheetPr>
  <dimension ref="A1:AQ62"/>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T61" sqref="T61:AK6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326"/>
      <c r="AC28" s="2264" t="str">
        <f>IF(TITLE_DATE_PR_CHANGE="",IF(TITLE_DATE_PR="","",TITLE_DATE_PR),TITLE_DATE_PR_CHANGE)</f>
        <v>45503.36809027778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326"/>
      <c r="AC29" s="2251" t="str">
        <f>IF(TITLE_NUMBER_PR_CHANGE="",IF(TITLE_NUMBER_PR="","",TITLE_NUMBER_PR),TITLE_NUMBER_PR_CHANGE)</f>
        <v>975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326"/>
      <c r="AC32" s="2264" t="str">
        <f>IF(TITLE_DATE_PR_CHANGE="",IF(TITLE_DATE_PR="","",TITLE_DATE_PR),TITLE_DATE_PR_CHANGE)</f>
        <v>45503.36809027778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326"/>
      <c r="AC33" s="2251" t="str">
        <f>IF(TITLE_NUMBER_PR_CHANGE="",IF(TITLE_NUMBER_PR="","",TITLE_NUMBER_PR),TITLE_NUMBER_PR_CHANGE)</f>
        <v>975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98</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1</v>
      </c>
      <c r="T41" s="298" t="s">
        <v>121</v>
      </c>
      <c r="U41" s="300"/>
      <c r="V41" s="2242"/>
      <c r="W41" s="2243"/>
      <c r="X41" s="2243"/>
      <c r="Y41" s="2243"/>
      <c r="Z41" s="2243"/>
      <c r="AA41" s="2243"/>
      <c r="AB41" s="2244"/>
      <c r="AC41" s="2242" t="str">
        <f>INDEX(PT_DIFFERENTIATION_NTAR,MATCH(A41,PT_DIFFERENTIATION_NTAR_ID,0))</f>
        <v>подвоз воды в сфере холодного водоснабжения осуществляемый жителям г. Горно-Алтайска  по пер. Красноармейский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1.1</v>
      </c>
      <c r="T42" s="308" t="s">
        <v>398</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1.1.1</v>
      </c>
      <c r="T43" s="309" t="s">
        <v>479</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1.1.1.1</v>
      </c>
      <c r="J44" s="1363"/>
      <c r="K44" s="1363"/>
      <c r="L44" s="1364"/>
      <c r="P44" s="2257">
        <v>1</v>
      </c>
      <c r="Q44" s="1450"/>
      <c r="R44" s="356"/>
      <c r="S44" s="1457" t="str">
        <f>$I44</f>
        <v>1.1.1.1</v>
      </c>
      <c r="T44" s="285" t="s">
        <v>481</v>
      </c>
      <c r="U44" s="300"/>
      <c r="V44" s="2350"/>
      <c r="W44" s="2351"/>
      <c r="X44" s="2351"/>
      <c r="Y44" s="2351"/>
      <c r="Z44" s="2351"/>
      <c r="AA44" s="2351"/>
      <c r="AB44" s="2352"/>
      <c r="AC44" s="2353" t="s">
        <v>497</v>
      </c>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1.1.1.1.1</v>
      </c>
      <c r="K45" s="1363"/>
      <c r="L45" s="1364" t="s">
        <v>407</v>
      </c>
      <c r="P45" s="2257"/>
      <c r="Q45" s="2257">
        <v>1</v>
      </c>
      <c r="R45" s="357"/>
      <c r="S45" s="1457" t="str">
        <f>$J45</f>
        <v>1.1.1.1.1</v>
      </c>
      <c r="T45" s="286" t="s">
        <v>408</v>
      </c>
      <c r="U45" s="300"/>
      <c r="V45" s="2245"/>
      <c r="W45" s="2246"/>
      <c r="X45" s="2246"/>
      <c r="Y45" s="2246"/>
      <c r="Z45" s="2246"/>
      <c r="AA45" s="2246"/>
      <c r="AB45" s="2247"/>
      <c r="AC45" s="2245" t="s">
        <v>498</v>
      </c>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1.1.1.1.1.1</v>
      </c>
      <c r="L46" s="1364"/>
      <c r="P46" s="2257"/>
      <c r="Q46" s="2257"/>
      <c r="R46" s="357">
        <v>1</v>
      </c>
      <c r="S46" s="1457" t="str">
        <f>$K46</f>
        <v>1.1.1.1.1.1</v>
      </c>
      <c r="T46" s="1437" t="s">
        <v>499</v>
      </c>
      <c r="U46" s="300"/>
      <c r="V46" s="751"/>
      <c r="W46" s="751"/>
      <c r="X46" s="1257"/>
      <c r="Y46" s="2265"/>
      <c r="Z46" s="2107" t="s">
        <v>65</v>
      </c>
      <c r="AA46" s="2265"/>
      <c r="AB46" s="2107" t="s">
        <v>65</v>
      </c>
      <c r="AC46" s="751">
        <v>4089.75</v>
      </c>
      <c r="AD46" s="751"/>
      <c r="AE46" s="1257"/>
      <c r="AF46" s="2602">
        <v>45519.379224537035</v>
      </c>
      <c r="AG46" s="2107" t="s">
        <v>65</v>
      </c>
      <c r="AH46" s="2287">
        <v>45657.37925925926</v>
      </c>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подвоз воды без учета НДС</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45519.379224537035-45657.37925925926</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s="1850" customFormat="1" customHeight="1" ht="23.25">
      <c r="A49" s="1363"/>
      <c r="B49" s="1363"/>
      <c r="C49" s="1363"/>
      <c r="D49" s="1363"/>
      <c r="E49" s="2259"/>
      <c r="F49" s="2259"/>
      <c r="G49" s="2259"/>
      <c r="H49" s="2259"/>
      <c r="I49" s="2286"/>
      <c r="J49" s="2256" t="str">
        <f>I44&amp;".2"</f>
        <v>1.1.1.1.2</v>
      </c>
      <c r="K49" s="1363"/>
      <c r="L49" s="1369" t="s">
        <v>407</v>
      </c>
      <c r="M49" s="1776"/>
      <c r="N49" s="1776"/>
      <c r="O49" s="1776"/>
      <c r="P49" s="2374"/>
      <c r="Q49" s="683" t="s">
        <v>500</v>
      </c>
      <c r="R49" s="357"/>
      <c r="S49" s="2273" t="str">
        <f>$J49</f>
        <v>1.1.1.1.2</v>
      </c>
      <c r="T49" s="286" t="s">
        <v>408</v>
      </c>
      <c r="U49" s="300"/>
      <c r="V49" s="2245"/>
      <c r="W49" s="2246"/>
      <c r="X49" s="2246"/>
      <c r="Y49" s="2246"/>
      <c r="Z49" s="2246"/>
      <c r="AA49" s="2246"/>
      <c r="AB49" s="2247"/>
      <c r="AC49" s="2245" t="s">
        <v>501</v>
      </c>
      <c r="AD49" s="2246"/>
      <c r="AE49" s="2246"/>
      <c r="AF49" s="2246"/>
      <c r="AG49" s="2246"/>
      <c r="AH49" s="2246"/>
      <c r="AI49" s="2246"/>
      <c r="AJ49" s="2247"/>
      <c r="AK49" s="1307" t="s">
        <v>483</v>
      </c>
      <c r="AL49" s="1642"/>
      <c r="AM49" s="1624"/>
      <c r="AN49" s="1624" t="str">
        <f>IF(T49="","",T49)</f>
        <v>Группа потребителей</v>
      </c>
      <c r="AO49" s="1624"/>
      <c r="AP49" s="1624"/>
      <c r="AQ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502</v>
      </c>
      <c r="U50" s="300"/>
      <c r="V50" s="751"/>
      <c r="W50" s="751"/>
      <c r="X50" s="1257"/>
      <c r="Y50" s="2602"/>
      <c r="Z50" s="2107" t="s">
        <v>65</v>
      </c>
      <c r="AA50" s="2602"/>
      <c r="AB50" s="2107" t="s">
        <v>65</v>
      </c>
      <c r="AC50" s="751">
        <f>4089.75*1.2</f>
        <v>4907.7</v>
      </c>
      <c r="AD50" s="751"/>
      <c r="AE50" s="1257"/>
      <c r="AF50" s="2602">
        <v>45519.37931712963</v>
      </c>
      <c r="AG50" s="2107" t="s">
        <v>65</v>
      </c>
      <c r="AH50" s="2287">
        <v>45657.37935185185</v>
      </c>
      <c r="AI50" s="2107" t="s">
        <v>65</v>
      </c>
      <c r="AJ50" s="1438"/>
      <c r="AK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2">
        <f>STRCHECKDATE(V51:AJ51)</f>
      </c>
      <c r="AM50" s="1624"/>
      <c r="AN50" s="1624" t="str">
        <f>IF(T50="","",T50)</f>
        <v>тариф на подвоз воды с учетом НДС</v>
      </c>
      <c r="AO50" s="1624"/>
      <c r="AP50" s="1624"/>
      <c r="AQ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45519.37931712963-45657.37935185185</v>
      </c>
      <c r="AF51" s="2309"/>
      <c r="AG51" s="2107"/>
      <c r="AH51" s="2288"/>
      <c r="AI51" s="2107"/>
      <c r="AJ51" s="1439"/>
      <c r="AK51" s="2349"/>
      <c r="AL51" s="1642"/>
      <c r="AM51" s="1624"/>
      <c r="AN51" s="1624" t="str">
        <f>IF(T51="","",T51)</f>
        <v/>
      </c>
      <c r="AO51" s="1624"/>
      <c r="AP51" s="1624"/>
      <c r="AQ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70"/>
      <c r="T52" s="2671" t="s">
        <v>484</v>
      </c>
      <c r="U52" s="2672"/>
      <c r="V52" s="2673"/>
      <c r="W52" s="2674"/>
      <c r="X52" s="2675"/>
      <c r="Y52" s="2676"/>
      <c r="Z52" s="2677"/>
      <c r="AA52" s="2678"/>
      <c r="AB52" s="2679"/>
      <c r="AC52" s="2680"/>
      <c r="AD52" s="2681"/>
      <c r="AE52" s="2682"/>
      <c r="AF52" s="2683"/>
      <c r="AG52" s="2684"/>
      <c r="AH52" s="2685"/>
      <c r="AI52" s="2686"/>
      <c r="AJ52" s="2687"/>
      <c r="AK52" s="1258" t="s">
        <v>485</v>
      </c>
      <c r="AL52" s="1642"/>
      <c r="AM52" s="1624"/>
      <c r="AN52" s="1624" t="str">
        <f>IF(T52="","",T52)</f>
        <v>Добавить значение признака дифференциации</v>
      </c>
      <c r="AO52" s="1624"/>
      <c r="AP52" s="1624"/>
      <c r="AQ52" s="1635">
        <v>0</v>
      </c>
    </row>
    <row customHeight="1" ht="22.049999999999997">
      <c r="A53" s="1363" t="s">
        <v>239</v>
      </c>
      <c r="B53" s="1363" t="s">
        <v>240</v>
      </c>
      <c r="C53" s="1363" t="s">
        <v>241</v>
      </c>
      <c r="D53" s="1363" t="s">
        <v>496</v>
      </c>
      <c r="E53" s="2259"/>
      <c r="F53" s="2259"/>
      <c r="G53" s="2259"/>
      <c r="H53" s="2259"/>
      <c r="I53" s="2256"/>
      <c r="J53" s="1363"/>
      <c r="K53" s="1363"/>
      <c r="L53" s="1364"/>
      <c r="P53" s="2257"/>
      <c r="Q53" s="1450"/>
      <c r="R53" s="356"/>
      <c r="S53" s="1278"/>
      <c r="T53" s="365" t="s">
        <v>413</v>
      </c>
      <c r="U53" s="367"/>
      <c r="V53" s="367"/>
      <c r="W53" s="367"/>
      <c r="X53" s="367"/>
      <c r="Y53" s="367"/>
      <c r="Z53" s="367"/>
      <c r="AA53" s="367"/>
      <c r="AB53" s="366"/>
      <c r="AC53" s="367"/>
      <c r="AD53" s="367"/>
      <c r="AE53" s="367"/>
      <c r="AF53" s="367"/>
      <c r="AG53" s="367"/>
      <c r="AH53" s="367"/>
      <c r="AI53" s="366"/>
      <c r="AJ53" s="367"/>
      <c r="AK53" s="1440"/>
      <c r="AM53" s="500"/>
      <c r="AN53" s="500" t="str">
        <f>IF(T53="","",T53)</f>
        <v>Добавить группу потребителей</v>
      </c>
      <c r="AO53" s="500"/>
      <c r="AP53" s="500"/>
      <c r="AQ53" s="1155">
        <v>21</v>
      </c>
    </row>
    <row customHeight="1" ht="22.049999999999997">
      <c r="A54" s="1363" t="s">
        <v>239</v>
      </c>
      <c r="B54" s="1363" t="s">
        <v>240</v>
      </c>
      <c r="C54" s="1363" t="s">
        <v>241</v>
      </c>
      <c r="D54" s="1363" t="s">
        <v>496</v>
      </c>
      <c r="E54" s="2259"/>
      <c r="F54" s="2259"/>
      <c r="G54" s="2259"/>
      <c r="H54" s="2258"/>
      <c r="I54" s="1363"/>
      <c r="J54" s="1363"/>
      <c r="K54" s="1363"/>
      <c r="L54" s="1364"/>
      <c r="M54" s="1365"/>
      <c r="N54" s="1365"/>
      <c r="O54" s="537"/>
      <c r="P54" s="360"/>
      <c r="Q54" s="375"/>
      <c r="R54" s="355"/>
      <c r="S54" s="1278"/>
      <c r="T54" s="372" t="s">
        <v>486</v>
      </c>
      <c r="U54" s="367"/>
      <c r="V54" s="367"/>
      <c r="W54" s="367"/>
      <c r="X54" s="367"/>
      <c r="Y54" s="367"/>
      <c r="Z54" s="367"/>
      <c r="AA54" s="367"/>
      <c r="AB54" s="366"/>
      <c r="AC54" s="367"/>
      <c r="AD54" s="367"/>
      <c r="AE54" s="367"/>
      <c r="AF54" s="367"/>
      <c r="AG54" s="367"/>
      <c r="AH54" s="367"/>
      <c r="AI54" s="366"/>
      <c r="AJ54" s="367"/>
      <c r="AK54" s="303"/>
      <c r="AM54" s="500"/>
      <c r="AN54" s="500" t="str">
        <f>IF(T54="","",T54)</f>
        <v>Добавить наименование признака дифференциации</v>
      </c>
      <c r="AO54" s="500"/>
      <c r="AP54" s="500"/>
      <c r="AQ54" s="1155">
        <v>21</v>
      </c>
    </row>
    <row s="1642" customFormat="1" customHeight="1" ht="0">
      <c r="A55" s="1343" t="s">
        <v>239</v>
      </c>
      <c r="B55" s="1343" t="s">
        <v>240</v>
      </c>
      <c r="C55" s="1314"/>
      <c r="D55" s="1314"/>
      <c r="E55" s="2259"/>
      <c r="F55" s="2258"/>
      <c r="G55" s="1314"/>
      <c r="H55" s="1314"/>
      <c r="I55" s="1314"/>
      <c r="J55" s="1314"/>
      <c r="K55" s="1314"/>
      <c r="L55" s="1458"/>
      <c r="M55" s="1321"/>
      <c r="N55" s="1321"/>
      <c r="P55" s="1316"/>
      <c r="Q55" s="1317"/>
      <c r="R55" s="1316"/>
      <c r="S55" s="1322"/>
      <c r="T55" s="1325" t="s">
        <v>242</v>
      </c>
      <c r="U55" s="1324"/>
      <c r="V55" s="1324"/>
      <c r="W55" s="1324"/>
      <c r="X55" s="1324"/>
      <c r="Y55" s="1324"/>
      <c r="Z55" s="1324"/>
      <c r="AA55" s="1324"/>
      <c r="AB55" s="1324"/>
      <c r="AC55" s="1324"/>
      <c r="AD55" s="1324"/>
      <c r="AE55" s="1324"/>
      <c r="AF55" s="1324"/>
      <c r="AG55" s="1324"/>
      <c r="AH55" s="1324"/>
      <c r="AI55" s="1324"/>
      <c r="AJ55" s="1324"/>
      <c r="AK55" s="1324"/>
      <c r="AM55" s="789"/>
      <c r="AN55" s="789" t="str">
        <f>IF(T55="","",T55)</f>
        <v>Добавить централизованную систему для дифференциации</v>
      </c>
      <c r="AO55" s="789"/>
      <c r="AP55" s="789"/>
      <c r="AQ55" s="518">
        <v>0</v>
      </c>
    </row>
    <row s="1642" customFormat="1" customHeight="1" ht="0">
      <c r="A56" s="1343" t="s">
        <v>239</v>
      </c>
      <c r="B56" s="1343"/>
      <c r="C56" s="1343"/>
      <c r="D56" s="1343"/>
      <c r="E56" s="2258"/>
      <c r="F56" s="1343"/>
      <c r="G56" s="1343"/>
      <c r="H56" s="1343"/>
      <c r="I56" s="1343"/>
      <c r="J56" s="1343"/>
      <c r="K56" s="1343"/>
      <c r="L56" s="1346"/>
      <c r="M56" s="1321"/>
      <c r="N56" s="1321"/>
      <c r="O56" s="518"/>
      <c r="P56" s="380"/>
      <c r="Q56" s="1344"/>
      <c r="R56" s="380"/>
      <c r="S56" s="1322"/>
      <c r="T56" s="1325" t="s">
        <v>243</v>
      </c>
      <c r="U56" s="1324"/>
      <c r="V56" s="1324"/>
      <c r="W56" s="1324"/>
      <c r="X56" s="1324"/>
      <c r="Y56" s="1324"/>
      <c r="Z56" s="1324"/>
      <c r="AA56" s="1324"/>
      <c r="AB56" s="1324"/>
      <c r="AC56" s="1324"/>
      <c r="AD56" s="1324"/>
      <c r="AE56" s="1324"/>
      <c r="AF56" s="1324"/>
      <c r="AG56" s="1324"/>
      <c r="AH56" s="1324"/>
      <c r="AI56" s="1324"/>
      <c r="AJ56" s="1324"/>
      <c r="AK56" s="1324"/>
      <c r="AM56" s="500"/>
      <c r="AN56" s="500" t="str">
        <f>IF(T56="","",T56)</f>
        <v>Добавить территорию для дифференциации</v>
      </c>
      <c r="AO56" s="500"/>
      <c r="AP56" s="500"/>
      <c r="AQ56" s="511">
        <v>0</v>
      </c>
    </row>
    <row s="1642" customFormat="1" customHeight="1" ht="0">
      <c r="A57" s="1314"/>
      <c r="B57" s="1314"/>
      <c r="C57" s="1314"/>
      <c r="D57" s="1314"/>
      <c r="E57" s="1343"/>
      <c r="F57" s="1314"/>
      <c r="G57" s="1314"/>
      <c r="H57" s="1314"/>
      <c r="I57" s="1314"/>
      <c r="J57" s="1314"/>
      <c r="K57" s="1314"/>
      <c r="L57" s="1458"/>
      <c r="M57" s="1321"/>
      <c r="N57" s="1321"/>
      <c r="P57" s="1316"/>
      <c r="Q57" s="1317"/>
      <c r="R57" s="1316"/>
      <c r="S57" s="1322"/>
      <c r="T57" s="1325" t="s">
        <v>244</v>
      </c>
      <c r="U57" s="1324"/>
      <c r="V57" s="1324"/>
      <c r="W57" s="1324"/>
      <c r="X57" s="1324"/>
      <c r="Y57" s="1324"/>
      <c r="Z57" s="1324"/>
      <c r="AA57" s="1324"/>
      <c r="AB57" s="1324"/>
      <c r="AC57" s="1324"/>
      <c r="AD57" s="1324"/>
      <c r="AE57" s="1324"/>
      <c r="AF57" s="1324"/>
      <c r="AG57" s="1324"/>
      <c r="AH57" s="1324"/>
      <c r="AI57" s="1324"/>
      <c r="AJ57" s="1324"/>
      <c r="AK57" s="1324"/>
      <c r="AM57" s="789"/>
      <c r="AN57" s="789" t="str">
        <f>IF(T57="","",T57)</f>
        <v>Добавить наименование тарифа</v>
      </c>
      <c r="AO57" s="789"/>
      <c r="AP57" s="789"/>
      <c r="AQ57" s="518">
        <v>0</v>
      </c>
    </row>
    <row customHeight="1" ht="11.549999999999999">
      <c r="M58" s="1160"/>
      <c r="N58" s="1160"/>
      <c r="O58" s="537"/>
      <c r="P58" s="1155"/>
      <c r="Q58" s="1155"/>
      <c r="R58" s="1155"/>
      <c r="S58" s="1155"/>
      <c r="AL58" s="1155"/>
      <c r="AM58" s="1155"/>
      <c r="AN58" s="1155"/>
      <c r="AO58" s="1155"/>
      <c r="AP58" s="1155"/>
      <c r="AQ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Q59" s="1155">
        <v>14</v>
      </c>
    </row>
    <row customHeight="1" ht="14.699999999999998">
      <c r="O60" s="537"/>
      <c r="AQ60" s="1155">
        <v>14</v>
      </c>
    </row>
    <row customHeight="1" ht="14.699999999999998">
      <c r="O61" s="537"/>
      <c r="S61" s="1253"/>
      <c r="T61" s="2285"/>
      <c r="U61" s="2285"/>
      <c r="V61" s="2285"/>
      <c r="W61" s="2285"/>
      <c r="X61" s="2285"/>
      <c r="Y61" s="2285"/>
      <c r="Z61" s="2285"/>
      <c r="AA61" s="2285"/>
      <c r="AB61" s="2285"/>
      <c r="AC61" s="2285"/>
      <c r="AD61" s="2285"/>
      <c r="AE61" s="2285"/>
      <c r="AF61" s="2285"/>
      <c r="AG61" s="2285"/>
      <c r="AH61" s="2285"/>
      <c r="AI61" s="2285"/>
      <c r="AJ61" s="2285"/>
      <c r="AK61" s="2285"/>
      <c r="AQ61" s="1155">
        <v>14</v>
      </c>
    </row>
    <row customHeight="1" ht="22.5" hidden="1">
      <c r="A62" s="1160" t="s">
        <v>81</v>
      </c>
      <c r="B62" s="1160">
        <v>0</v>
      </c>
      <c r="C62" s="1160">
        <v>0</v>
      </c>
      <c r="D62" s="1160">
        <v>0</v>
      </c>
      <c r="E62" s="1160">
        <v>0</v>
      </c>
      <c r="F62" s="1160">
        <v>0</v>
      </c>
      <c r="G62" s="1160">
        <v>0</v>
      </c>
      <c r="H62" s="1160">
        <v>0</v>
      </c>
      <c r="I62" s="1160">
        <v>0</v>
      </c>
      <c r="J62" s="1160">
        <v>0</v>
      </c>
      <c r="K62" s="1160">
        <v>0</v>
      </c>
      <c r="L62" s="1447">
        <v>0</v>
      </c>
      <c r="M62" s="1362">
        <v>0</v>
      </c>
      <c r="N62" s="1362">
        <v>0</v>
      </c>
      <c r="O62" s="1362">
        <v>0</v>
      </c>
      <c r="P62" s="1446">
        <v>3</v>
      </c>
      <c r="Q62" s="344">
        <v>3</v>
      </c>
      <c r="R62" s="344">
        <v>3</v>
      </c>
      <c r="S62" s="581">
        <v>12</v>
      </c>
      <c r="T62" s="1155">
        <v>35</v>
      </c>
      <c r="U62" s="1155">
        <v>0</v>
      </c>
      <c r="V62" s="1155">
        <v>0</v>
      </c>
      <c r="W62" s="1155">
        <v>0</v>
      </c>
      <c r="X62" s="1155">
        <v>0</v>
      </c>
      <c r="Y62" s="1155">
        <v>0</v>
      </c>
      <c r="Z62" s="1155">
        <v>0</v>
      </c>
      <c r="AA62" s="1155">
        <v>0</v>
      </c>
      <c r="AB62" s="1155">
        <v>0</v>
      </c>
      <c r="AC62" s="1155">
        <v>24</v>
      </c>
      <c r="AD62" s="1155">
        <v>24</v>
      </c>
      <c r="AE62" s="1155">
        <v>24</v>
      </c>
      <c r="AF62" s="1155">
        <v>11</v>
      </c>
      <c r="AG62" s="1155">
        <v>3</v>
      </c>
      <c r="AH62" s="1155">
        <v>11</v>
      </c>
      <c r="AI62" s="1155">
        <v>0</v>
      </c>
      <c r="AJ62" s="1155">
        <v>4</v>
      </c>
      <c r="AK62" s="1155">
        <v>115</v>
      </c>
      <c r="AL62" s="511">
        <v>10</v>
      </c>
      <c r="AM62" s="511">
        <v>10</v>
      </c>
      <c r="AN62" s="511">
        <v>10</v>
      </c>
      <c r="AO62" s="511">
        <v>10</v>
      </c>
      <c r="AP62" s="511">
        <v>10</v>
      </c>
      <c r="AQ62" s="1155">
        <v>23</v>
      </c>
    </row>
  </sheetData>
  <sheetProtection formatColumns="0" formatRows="0" autoFilter="0" sort="0" insertRows="0" insertColumns="1" deleteRows="0" deleteColumns="0"/>
  <mergeCells count="115">
    <mergeCell ref="AK46:AK47"/>
    <mergeCell ref="T59:AK59"/>
    <mergeCell ref="T61:AK61"/>
    <mergeCell ref="K46:K47"/>
    <mergeCell ref="Y46:Y47"/>
    <mergeCell ref="Z46:Z47"/>
    <mergeCell ref="AA46:AA47"/>
    <mergeCell ref="AB46:AB47"/>
    <mergeCell ref="AF46:AF47"/>
    <mergeCell ref="Z40:AA40"/>
    <mergeCell ref="AG40:AH40"/>
    <mergeCell ref="E41:E56"/>
    <mergeCell ref="V41:AB41"/>
    <mergeCell ref="AC41:AJ41"/>
    <mergeCell ref="F42:F55"/>
    <mergeCell ref="V42:AB42"/>
    <mergeCell ref="AC42:AJ42"/>
    <mergeCell ref="G43:G54"/>
    <mergeCell ref="V43:AB43"/>
    <mergeCell ref="AC43:AJ43"/>
    <mergeCell ref="H44:H54"/>
    <mergeCell ref="I44:I53"/>
    <mergeCell ref="P44:P53"/>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s>
  <dataValidations count="8">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formula1>kind_of_cons</formula1>
    </dataValidation>
    <dataValidation allowBlank="1" sqref="S131120:AK131126 S196656:AK196662 S262192:AK262198 S327728:AK327734 S393264:AK393270 S458800:AK458806 S524336:AK524342 S589872:AK589878 S655408:AK655414 S720944:AK720950 S786480:AK786486 S852016:AK852022 S917552:AK917558 S983088:AK983094 S65584:AK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I524334 AI196654 AI589870 AI655406 AI15 AI720942 AI786478 AI852014 AI917550 AI983086 AI65582 AI131118 AI458798 AI262190 AG46 AI7 Z46 AB46 AG15 AG7 Z7 AB7 AI327726 AI393262 Z50 AB50 AG50 AI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44:AJ44 AC5:AJ5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242EC-7276-D978-BD95-ABBBA7BB4BC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242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243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468</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45503.36809027778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975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45503.36809027778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975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87</v>
      </c>
      <c r="T37" s="2209" t="s">
        <v>503</v>
      </c>
      <c r="U37" s="337"/>
      <c r="V37" s="2275"/>
      <c r="W37" s="2275"/>
      <c r="X37" s="2275"/>
      <c r="Y37" s="2275"/>
      <c r="Z37" s="2275"/>
      <c r="AA37" s="2209" t="s">
        <v>429</v>
      </c>
      <c r="AB37" s="2208" t="s">
        <v>504</v>
      </c>
      <c r="AC37" s="2208" t="s">
        <v>472</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475</v>
      </c>
      <c r="W38" s="2127"/>
      <c r="X38" s="2294" t="s">
        <v>435</v>
      </c>
      <c r="Y38" s="2313"/>
      <c r="Z38" s="2313"/>
      <c r="AA38" s="2209"/>
      <c r="AB38" s="2208"/>
      <c r="AC38" s="2208"/>
      <c r="AD38" s="2103" t="s">
        <v>475</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133</v>
      </c>
      <c r="C40" s="1266" t="s">
        <v>134</v>
      </c>
      <c r="D40" s="1266" t="s">
        <v>135</v>
      </c>
      <c r="E40" s="1310" t="s">
        <v>436</v>
      </c>
      <c r="F40" s="1310" t="s">
        <v>437</v>
      </c>
      <c r="G40" s="1310" t="s">
        <v>438</v>
      </c>
      <c r="H40" s="1310" t="s">
        <v>439</v>
      </c>
      <c r="I40" s="1310" t="s">
        <v>440</v>
      </c>
      <c r="J40" s="1310" t="s">
        <v>441</v>
      </c>
      <c r="K40" s="1310" t="s">
        <v>442</v>
      </c>
      <c r="L40" s="1310" t="s">
        <v>417</v>
      </c>
      <c r="Q40" s="291"/>
      <c r="R40" s="376"/>
      <c r="S40" s="2273"/>
      <c r="T40" s="2209"/>
      <c r="U40" s="302"/>
      <c r="V40" s="1950" t="s">
        <v>476</v>
      </c>
      <c r="W40" s="1950" t="s">
        <v>477</v>
      </c>
      <c r="X40" s="1938" t="s">
        <v>445</v>
      </c>
      <c r="Y40" s="2270" t="s">
        <v>446</v>
      </c>
      <c r="Z40" s="2320"/>
      <c r="AA40" s="2209"/>
      <c r="AB40" s="2208"/>
      <c r="AC40" s="2208"/>
      <c r="AD40" s="1968" t="s">
        <v>476</v>
      </c>
      <c r="AE40" s="1959" t="s">
        <v>477</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98</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242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243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243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244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3F457-1C6B-D23F-28D9-2D8AC6AE6C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242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510</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45503.36809027778</v>
      </c>
      <c r="W32" s="2264"/>
      <c r="X32" s="2264"/>
      <c r="Y32" s="2264"/>
      <c r="Z32" s="2264"/>
      <c r="AA32" s="2264"/>
      <c r="AB32" s="2264"/>
      <c r="AC32" s="326"/>
      <c r="AD32" s="2264" t="str">
        <f>IF(TITLE_DATE_PR_CHANGE="",IF(TITLE_DATE_PR="","",TITLE_DATE_PR),TITLE_DATE_PR_CHANGE)</f>
        <v>45503.36809027778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975</v>
      </c>
      <c r="W33" s="2251"/>
      <c r="X33" s="2251"/>
      <c r="Y33" s="2251"/>
      <c r="Z33" s="2251"/>
      <c r="AA33" s="2251"/>
      <c r="AB33" s="2251"/>
      <c r="AC33" s="326"/>
      <c r="AD33" s="2251" t="str">
        <f>IF(TITLE_NUMBER_PR_CHANGE="",IF(TITLE_NUMBER_PR="","",TITLE_NUMBER_PR),TITLE_NUMBER_PR_CHANGE)</f>
        <v>975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45503.36809027778</v>
      </c>
      <c r="W36" s="2264"/>
      <c r="X36" s="2264"/>
      <c r="Y36" s="2264"/>
      <c r="Z36" s="2264"/>
      <c r="AA36" s="2264"/>
      <c r="AB36" s="2264"/>
      <c r="AC36" s="326"/>
      <c r="AD36" s="2264" t="str">
        <f>IF(TITLE_DATE_PR_CHANGE="",IF(TITLE_DATE_PR="","",TITLE_DATE_PR),TITLE_DATE_PR_CHANGE)</f>
        <v>45503.36809027778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975</v>
      </c>
      <c r="W37" s="2251"/>
      <c r="X37" s="2251"/>
      <c r="Y37" s="2251"/>
      <c r="Z37" s="2251"/>
      <c r="AA37" s="2251"/>
      <c r="AB37" s="2251"/>
      <c r="AC37" s="326"/>
      <c r="AD37" s="2251" t="str">
        <f>IF(TITLE_NUMBER_PR_CHANGE="",IF(TITLE_NUMBER_PR="","",TITLE_NUMBER_PR),TITLE_NUMBER_PR_CHANGE)</f>
        <v>975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511</v>
      </c>
      <c r="U41" s="301"/>
      <c r="V41" s="2274" t="s">
        <v>428</v>
      </c>
      <c r="W41" s="2275"/>
      <c r="X41" s="2275"/>
      <c r="Y41" s="2275"/>
      <c r="Z41" s="2275"/>
      <c r="AA41" s="2275"/>
      <c r="AB41" s="2276"/>
      <c r="AC41" s="2277" t="s">
        <v>429</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48" t="s">
        <v>476</v>
      </c>
      <c r="W44" s="1448" t="s">
        <v>477</v>
      </c>
      <c r="X44" s="1448" t="s">
        <v>476</v>
      </c>
      <c r="Y44" s="1448" t="s">
        <v>477</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98</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247</v>
      </c>
      <c r="B47" s="1363" t="s">
        <v>248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247</v>
      </c>
      <c r="B48" s="1363" t="s">
        <v>248</v>
      </c>
      <c r="C48" s="1363" t="s">
        <v>249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247</v>
      </c>
      <c r="B49" s="1343" t="s">
        <v>248</v>
      </c>
      <c r="C49" s="1343" t="s">
        <v>249</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247</v>
      </c>
      <c r="B50" s="1343" t="s">
        <v>248</v>
      </c>
      <c r="C50" s="1343" t="s">
        <v>249</v>
      </c>
      <c r="D50" s="1343" t="s">
        <v>519</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247</v>
      </c>
      <c r="B51" s="1343" t="s">
        <v>248</v>
      </c>
      <c r="C51" s="1343" t="s">
        <v>249</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247</v>
      </c>
      <c r="B52" s="1363" t="s">
        <v>248</v>
      </c>
      <c r="C52" s="1363" t="s">
        <v>249</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247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247</v>
      </c>
      <c r="B56" s="1363" t="s">
        <v>248</v>
      </c>
      <c r="C56" s="1363" t="s">
        <v>249</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247</v>
      </c>
      <c r="B57" s="1363" t="s">
        <v>248</v>
      </c>
      <c r="C57" s="1363" t="s">
        <v>249</v>
      </c>
      <c r="D57" s="1363" t="s">
        <v>519</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247</v>
      </c>
      <c r="B58" s="1343" t="s">
        <v>248</v>
      </c>
      <c r="C58" s="1343" t="s">
        <v>249</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247</v>
      </c>
      <c r="B59" s="1343" t="s">
        <v>248</v>
      </c>
      <c r="C59" s="1343" t="s">
        <v>249</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247</v>
      </c>
      <c r="B60" s="1343" t="s">
        <v>248</v>
      </c>
      <c r="C60" s="1343" t="s">
        <v>249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247</v>
      </c>
      <c r="B61" s="1343" t="s">
        <v>248</v>
      </c>
      <c r="C61" s="1314"/>
      <c r="D61" s="1314"/>
      <c r="E61" s="2259"/>
      <c r="F61" s="2258"/>
      <c r="G61" s="1314"/>
      <c r="H61" s="1314"/>
      <c r="I61" s="1314"/>
      <c r="J61" s="1314"/>
      <c r="K61" s="1314"/>
      <c r="L61" s="1464"/>
      <c r="M61" s="1321"/>
      <c r="N61" s="1321"/>
      <c r="P61" s="1316"/>
      <c r="Q61" s="1317"/>
      <c r="R61" s="1316"/>
      <c r="S61" s="1322"/>
      <c r="T61" s="1325" t="s">
        <v>242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247</v>
      </c>
      <c r="B62" s="1343"/>
      <c r="C62" s="1343"/>
      <c r="D62" s="1343"/>
      <c r="E62" s="2258"/>
      <c r="F62" s="1343"/>
      <c r="G62" s="1343"/>
      <c r="H62" s="1343"/>
      <c r="I62" s="1343"/>
      <c r="J62" s="1343"/>
      <c r="K62" s="1343"/>
      <c r="L62" s="1346"/>
      <c r="M62" s="1321"/>
      <c r="N62" s="1321"/>
      <c r="O62" s="518"/>
      <c r="P62" s="380"/>
      <c r="Q62" s="1344"/>
      <c r="R62" s="380"/>
      <c r="S62" s="1322"/>
      <c r="T62" s="1325" t="s">
        <v>243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2B5E4-4461-EE55-46FF-D971C0B349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326"/>
      <c r="AC28" s="2264" t="str">
        <f>IF(TITLE_DATE_PR_CHANGE="",IF(TITLE_DATE_PR="","",TITLE_DATE_PR),TITLE_DATE_PR_CHANGE)</f>
        <v>45503.36809027778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326"/>
      <c r="AC29" s="2251" t="str">
        <f>IF(TITLE_NUMBER_PR_CHANGE="",IF(TITLE_NUMBER_PR="","",TITLE_NUMBER_PR),TITLE_NUMBER_PR_CHANGE)</f>
        <v>975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326"/>
      <c r="AC32" s="2264" t="str">
        <f>IF(TITLE_DATE_PR_CHANGE="",IF(TITLE_DATE_PR="","",TITLE_DATE_PR),TITLE_DATE_PR_CHANGE)</f>
        <v>45503.36809027778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326"/>
      <c r="AC33" s="2251" t="str">
        <f>IF(TITLE_NUMBER_PR_CHANGE="",IF(TITLE_NUMBER_PR="","",TITLE_NUMBER_PR),TITLE_NUMBER_PR_CHANGE)</f>
        <v>975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522</v>
      </c>
      <c r="W39" s="1222" t="s">
        <v>523</v>
      </c>
      <c r="X39" s="1222" t="s">
        <v>492</v>
      </c>
      <c r="Y39" s="1489" t="s">
        <v>445</v>
      </c>
      <c r="Z39" s="2270" t="s">
        <v>446</v>
      </c>
      <c r="AA39" s="2271"/>
      <c r="AB39" s="2279"/>
      <c r="AC39" s="1483" t="s">
        <v>522</v>
      </c>
      <c r="AD39" s="1222" t="s">
        <v>523</v>
      </c>
      <c r="AE39" s="1222" t="s">
        <v>492</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98</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267</v>
      </c>
      <c r="B44" s="1363" t="s">
        <v>268</v>
      </c>
      <c r="C44" s="1363" t="s">
        <v>269</v>
      </c>
      <c r="D44" s="1363" t="s">
        <v>524</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267</v>
      </c>
      <c r="B45" s="1363" t="s">
        <v>268</v>
      </c>
      <c r="C45" s="1363" t="s">
        <v>269</v>
      </c>
      <c r="D45" s="1363" t="s">
        <v>524</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267</v>
      </c>
      <c r="B46" s="1363" t="s">
        <v>268</v>
      </c>
      <c r="C46" s="1363" t="s">
        <v>269</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267</v>
      </c>
      <c r="B47" s="1363" t="s">
        <v>268</v>
      </c>
      <c r="C47" s="1363" t="s">
        <v>269</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267</v>
      </c>
      <c r="B48" s="1363" t="s">
        <v>268</v>
      </c>
      <c r="C48" s="1363" t="s">
        <v>269</v>
      </c>
      <c r="D48" s="1363" t="s">
        <v>524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267</v>
      </c>
      <c r="B49" s="1363" t="s">
        <v>268</v>
      </c>
      <c r="C49" s="1363" t="s">
        <v>269</v>
      </c>
      <c r="D49" s="1363" t="s">
        <v>524</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267</v>
      </c>
      <c r="B50" s="1363" t="s">
        <v>268</v>
      </c>
      <c r="C50" s="1363" t="s">
        <v>269</v>
      </c>
      <c r="D50" s="1363" t="s">
        <v>524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242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243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DCD72-F499-2558-900D-3B93E44929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326"/>
      <c r="AC28" s="2264" t="str">
        <f>IF(TITLE_DATE_PR_CHANGE="",IF(TITLE_DATE_PR="","",TITLE_DATE_PR),TITLE_DATE_PR_CHANGE)</f>
        <v>45503.36809027778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326"/>
      <c r="AC29" s="2251" t="str">
        <f>IF(TITLE_NUMBER_PR_CHANGE="",IF(TITLE_NUMBER_PR="","",TITLE_NUMBER_PR),TITLE_NUMBER_PR_CHANGE)</f>
        <v>975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326"/>
      <c r="AC32" s="2264" t="str">
        <f>IF(TITLE_DATE_PR_CHANGE="",IF(TITLE_DATE_PR="","",TITLE_DATE_PR),TITLE_DATE_PR_CHANGE)</f>
        <v>45503.36809027778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326"/>
      <c r="AC33" s="2251" t="str">
        <f>IF(TITLE_NUMBER_PR_CHANGE="",IF(TITLE_NUMBER_PR="","",TITLE_NUMBER_PR),TITLE_NUMBER_PR_CHANGE)</f>
        <v>975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522</v>
      </c>
      <c r="W39" s="1222" t="s">
        <v>523</v>
      </c>
      <c r="X39" s="1222" t="s">
        <v>492</v>
      </c>
      <c r="Y39" s="1489" t="s">
        <v>445</v>
      </c>
      <c r="Z39" s="2270" t="s">
        <v>446</v>
      </c>
      <c r="AA39" s="2271"/>
      <c r="AB39" s="2279"/>
      <c r="AC39" s="1483" t="s">
        <v>522</v>
      </c>
      <c r="AD39" s="1222" t="s">
        <v>523</v>
      </c>
      <c r="AE39" s="1222" t="s">
        <v>492</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98</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242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243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F5F05-285E-073F-3DF8-61E73C430E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510</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45503.36809027778</v>
      </c>
      <c r="W32" s="2264"/>
      <c r="X32" s="2264"/>
      <c r="Y32" s="2264"/>
      <c r="Z32" s="2264"/>
      <c r="AA32" s="2264"/>
      <c r="AB32" s="2264"/>
      <c r="AC32" s="326"/>
      <c r="AD32" s="2264" t="str">
        <f>IF(TITLE_DATE_PR_CHANGE="",IF(TITLE_DATE_PR="","",TITLE_DATE_PR),TITLE_DATE_PR_CHANGE)</f>
        <v>45503.36809027778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975</v>
      </c>
      <c r="W33" s="2251"/>
      <c r="X33" s="2251"/>
      <c r="Y33" s="2251"/>
      <c r="Z33" s="2251"/>
      <c r="AA33" s="2251"/>
      <c r="AB33" s="2251"/>
      <c r="AC33" s="326"/>
      <c r="AD33" s="2251" t="str">
        <f>IF(TITLE_NUMBER_PR_CHANGE="",IF(TITLE_NUMBER_PR="","",TITLE_NUMBER_PR),TITLE_NUMBER_PR_CHANGE)</f>
        <v>975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45503.36809027778</v>
      </c>
      <c r="W36" s="2264"/>
      <c r="X36" s="2264"/>
      <c r="Y36" s="2264"/>
      <c r="Z36" s="2264"/>
      <c r="AA36" s="2264"/>
      <c r="AB36" s="2264"/>
      <c r="AC36" s="326"/>
      <c r="AD36" s="2264" t="str">
        <f>IF(TITLE_DATE_PR_CHANGE="",IF(TITLE_DATE_PR="","",TITLE_DATE_PR),TITLE_DATE_PR_CHANGE)</f>
        <v>45503.36809027778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975</v>
      </c>
      <c r="W37" s="2251"/>
      <c r="X37" s="2251"/>
      <c r="Y37" s="2251"/>
      <c r="Z37" s="2251"/>
      <c r="AA37" s="2251"/>
      <c r="AB37" s="2251"/>
      <c r="AC37" s="326"/>
      <c r="AD37" s="2251" t="str">
        <f>IF(TITLE_NUMBER_PR_CHANGE="",IF(TITLE_NUMBER_PR="","",TITLE_NUMBER_PR),TITLE_NUMBER_PR_CHANGE)</f>
        <v>975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511</v>
      </c>
      <c r="U41" s="301"/>
      <c r="V41" s="2274" t="s">
        <v>428</v>
      </c>
      <c r="W41" s="2275"/>
      <c r="X41" s="2275"/>
      <c r="Y41" s="2275"/>
      <c r="Z41" s="2275"/>
      <c r="AA41" s="2275"/>
      <c r="AB41" s="2276"/>
      <c r="AC41" s="2277" t="s">
        <v>429</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98</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277</v>
      </c>
      <c r="B49" s="1343" t="s">
        <v>278</v>
      </c>
      <c r="C49" s="1343" t="s">
        <v>279</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277</v>
      </c>
      <c r="B50" s="1343" t="s">
        <v>278</v>
      </c>
      <c r="C50" s="1343" t="s">
        <v>279</v>
      </c>
      <c r="D50" s="1343" t="s">
        <v>533</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277</v>
      </c>
      <c r="B52" s="1363" t="s">
        <v>278</v>
      </c>
      <c r="C52" s="1363" t="s">
        <v>279</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t="s">
        <v>278</v>
      </c>
      <c r="C56" s="1363" t="s">
        <v>279</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277</v>
      </c>
      <c r="B57" s="1363" t="s">
        <v>278</v>
      </c>
      <c r="C57" s="1363" t="s">
        <v>279</v>
      </c>
      <c r="D57" s="1363" t="s">
        <v>533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277</v>
      </c>
      <c r="B58" s="1343" t="s">
        <v>278</v>
      </c>
      <c r="C58" s="1343" t="s">
        <v>279</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277</v>
      </c>
      <c r="B59" s="1343" t="s">
        <v>278</v>
      </c>
      <c r="C59" s="1343" t="s">
        <v>279</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277</v>
      </c>
      <c r="B61" s="1343" t="s">
        <v>278</v>
      </c>
      <c r="C61" s="1314"/>
      <c r="D61" s="1314"/>
      <c r="E61" s="2259"/>
      <c r="F61" s="2258"/>
      <c r="G61" s="1314"/>
      <c r="H61" s="1314"/>
      <c r="I61" s="1314"/>
      <c r="J61" s="1314"/>
      <c r="K61" s="1314"/>
      <c r="L61" s="1494"/>
      <c r="M61" s="1321"/>
      <c r="N61" s="1321"/>
      <c r="P61" s="1316"/>
      <c r="Q61" s="1317"/>
      <c r="R61" s="1316"/>
      <c r="S61" s="1322"/>
      <c r="T61" s="1325" t="s">
        <v>242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277</v>
      </c>
      <c r="B62" s="1343"/>
      <c r="C62" s="1343"/>
      <c r="D62" s="1343"/>
      <c r="E62" s="2258"/>
      <c r="F62" s="1343"/>
      <c r="G62" s="1343"/>
      <c r="H62" s="1343"/>
      <c r="I62" s="1343"/>
      <c r="J62" s="1343"/>
      <c r="K62" s="1343"/>
      <c r="L62" s="1346"/>
      <c r="M62" s="1321"/>
      <c r="N62" s="1321"/>
      <c r="O62" s="518"/>
      <c r="P62" s="380"/>
      <c r="Q62" s="1344"/>
      <c r="R62" s="380"/>
      <c r="S62" s="1322"/>
      <c r="T62" s="1325" t="s">
        <v>243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3F62C-46B3-DCDE-AD2C-AF52C08E35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3" sqref="I23:I2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Горно-Алтайск(84701000)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599A7-2684-DF29-A196-7DC784E55FD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2264"/>
      <c r="AC28" s="2264"/>
      <c r="AD28" s="2264"/>
      <c r="AE28" s="2264"/>
      <c r="AF28" s="326"/>
      <c r="AG28" s="2264" t="str">
        <f>IF(TITLE_DATE_PR_CHANGE="",IF(TITLE_DATE_PR="","",TITLE_DATE_PR),TITLE_DATE_PR_CHANGE)</f>
        <v>45503.36809027778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2251"/>
      <c r="AC29" s="2251"/>
      <c r="AD29" s="2251"/>
      <c r="AE29" s="2251"/>
      <c r="AF29" s="326"/>
      <c r="AG29" s="2251" t="str">
        <f>IF(TITLE_NUMBER_PR_CHANGE="",IF(TITLE_NUMBER_PR="","",TITLE_NUMBER_PR),TITLE_NUMBER_PR_CHANGE)</f>
        <v>975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2264"/>
      <c r="AC32" s="2264"/>
      <c r="AD32" s="2264"/>
      <c r="AE32" s="2264"/>
      <c r="AF32" s="326"/>
      <c r="AG32" s="2264" t="str">
        <f>IF(TITLE_DATE_PR_CHANGE="",IF(TITLE_DATE_PR="","",TITLE_DATE_PR),TITLE_DATE_PR_CHANGE)</f>
        <v>45503.36809027778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2251"/>
      <c r="AC33" s="2251"/>
      <c r="AD33" s="2251"/>
      <c r="AE33" s="2251"/>
      <c r="AF33" s="326"/>
      <c r="AG33" s="2251" t="str">
        <f>IF(TITLE_NUMBER_PR_CHANGE="",IF(TITLE_NUMBER_PR="","",TITLE_NUMBER_PR),TITLE_NUMBER_PR_CHANGE)</f>
        <v>975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536</v>
      </c>
      <c r="W38" s="2365" t="s">
        <v>537</v>
      </c>
      <c r="X38" s="2365"/>
      <c r="Y38" s="2365"/>
      <c r="Z38" s="2365" t="s">
        <v>538</v>
      </c>
      <c r="AA38" s="2365"/>
      <c r="AB38" s="2365"/>
      <c r="AC38" s="2294" t="s">
        <v>435</v>
      </c>
      <c r="AD38" s="2313"/>
      <c r="AE38" s="2314"/>
      <c r="AF38" s="2278"/>
      <c r="AG38" s="2366" t="s">
        <v>536</v>
      </c>
      <c r="AH38" s="2365" t="s">
        <v>537</v>
      </c>
      <c r="AI38" s="2365"/>
      <c r="AJ38" s="2365"/>
      <c r="AK38" s="2365" t="s">
        <v>538</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542</v>
      </c>
      <c r="Y40" s="1983" t="s">
        <v>543</v>
      </c>
      <c r="Z40" s="2365"/>
      <c r="AA40" s="1983" t="s">
        <v>544</v>
      </c>
      <c r="AB40" s="1983" t="s">
        <v>545</v>
      </c>
      <c r="AC40" s="1489" t="s">
        <v>445</v>
      </c>
      <c r="AD40" s="2270" t="s">
        <v>446</v>
      </c>
      <c r="AE40" s="2271"/>
      <c r="AF40" s="2279"/>
      <c r="AG40" s="2366"/>
      <c r="AH40" s="2365"/>
      <c r="AI40" s="1983" t="s">
        <v>542</v>
      </c>
      <c r="AJ40" s="1983" t="s">
        <v>543</v>
      </c>
      <c r="AK40" s="2365"/>
      <c r="AL40" s="1983" t="s">
        <v>544</v>
      </c>
      <c r="AM40" s="1983" t="s">
        <v>545</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98</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546</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546</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252</v>
      </c>
      <c r="B47" s="1363" t="s">
        <v>253</v>
      </c>
      <c r="C47" s="1363" t="s">
        <v>254</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546</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546</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546</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242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243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652B7-C85A-1A01-B243-DE50F2D76A6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45503.36809027778</v>
      </c>
      <c r="W28" s="2264"/>
      <c r="X28" s="2264"/>
      <c r="Y28" s="2264"/>
      <c r="Z28" s="2264"/>
      <c r="AA28" s="2264"/>
      <c r="AB28" s="2264"/>
      <c r="AC28" s="2264"/>
      <c r="AD28" s="2264"/>
      <c r="AE28" s="2264"/>
      <c r="AF28" s="326"/>
      <c r="AG28" s="2264" t="str">
        <f>IF(TITLE_DATE_PR_CHANGE="",IF(TITLE_DATE_PR="","",TITLE_DATE_PR),TITLE_DATE_PR_CHANGE)</f>
        <v>45503.36809027778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975</v>
      </c>
      <c r="W29" s="2251"/>
      <c r="X29" s="2251"/>
      <c r="Y29" s="2251"/>
      <c r="Z29" s="2251"/>
      <c r="AA29" s="2251"/>
      <c r="AB29" s="2251"/>
      <c r="AC29" s="2251"/>
      <c r="AD29" s="2251"/>
      <c r="AE29" s="2251"/>
      <c r="AF29" s="326"/>
      <c r="AG29" s="2251" t="str">
        <f>IF(TITLE_NUMBER_PR_CHANGE="",IF(TITLE_NUMBER_PR="","",TITLE_NUMBER_PR),TITLE_NUMBER_PR_CHANGE)</f>
        <v>975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45503.36809027778</v>
      </c>
      <c r="W32" s="2264"/>
      <c r="X32" s="2264"/>
      <c r="Y32" s="2264"/>
      <c r="Z32" s="2264"/>
      <c r="AA32" s="2264"/>
      <c r="AB32" s="2264"/>
      <c r="AC32" s="2264"/>
      <c r="AD32" s="2264"/>
      <c r="AE32" s="2264"/>
      <c r="AF32" s="326"/>
      <c r="AG32" s="2264" t="str">
        <f>IF(TITLE_DATE_PR_CHANGE="",IF(TITLE_DATE_PR="","",TITLE_DATE_PR),TITLE_DATE_PR_CHANGE)</f>
        <v>45503.36809027778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975</v>
      </c>
      <c r="W33" s="2251"/>
      <c r="X33" s="2251"/>
      <c r="Y33" s="2251"/>
      <c r="Z33" s="2251"/>
      <c r="AA33" s="2251"/>
      <c r="AB33" s="2251"/>
      <c r="AC33" s="2251"/>
      <c r="AD33" s="2251"/>
      <c r="AE33" s="2251"/>
      <c r="AF33" s="326"/>
      <c r="AG33" s="2251" t="str">
        <f>IF(TITLE_NUMBER_PR_CHANGE="",IF(TITLE_NUMBER_PR="","",TITLE_NUMBER_PR),TITLE_NUMBER_PR_CHANGE)</f>
        <v>975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435</v>
      </c>
      <c r="AD38" s="2313"/>
      <c r="AE38" s="2314"/>
      <c r="AF38" s="2278"/>
      <c r="AG38" s="2366" t="s">
        <v>536</v>
      </c>
      <c r="AH38" s="2365" t="s">
        <v>537</v>
      </c>
      <c r="AI38" s="2365"/>
      <c r="AJ38" s="2365"/>
      <c r="AK38" s="2365" t="s">
        <v>538</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542</v>
      </c>
      <c r="Y40" s="1983" t="s">
        <v>543</v>
      </c>
      <c r="Z40" s="2365"/>
      <c r="AA40" s="1983" t="s">
        <v>544</v>
      </c>
      <c r="AB40" s="1983" t="s">
        <v>545</v>
      </c>
      <c r="AC40" s="1489" t="s">
        <v>445</v>
      </c>
      <c r="AD40" s="2270" t="s">
        <v>446</v>
      </c>
      <c r="AE40" s="2271"/>
      <c r="AF40" s="2279"/>
      <c r="AG40" s="2366"/>
      <c r="AH40" s="2365"/>
      <c r="AI40" s="1983" t="s">
        <v>542</v>
      </c>
      <c r="AJ40" s="1983" t="s">
        <v>543</v>
      </c>
      <c r="AK40" s="2365"/>
      <c r="AL40" s="1983" t="s">
        <v>544</v>
      </c>
      <c r="AM40" s="1983" t="s">
        <v>545</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98</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242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243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C6188-89BE-D1D3-7692-8B903ED22E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510</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45503.36809027778</v>
      </c>
      <c r="W32" s="2264"/>
      <c r="X32" s="2264"/>
      <c r="Y32" s="2264"/>
      <c r="Z32" s="2264"/>
      <c r="AA32" s="2264"/>
      <c r="AB32" s="2264"/>
      <c r="AC32" s="326"/>
      <c r="AD32" s="2264" t="str">
        <f>IF(TITLE_DATE_PR_CHANGE="",IF(TITLE_DATE_PR="","",TITLE_DATE_PR),TITLE_DATE_PR_CHANGE)</f>
        <v>45503.36809027778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975</v>
      </c>
      <c r="W33" s="2251"/>
      <c r="X33" s="2251"/>
      <c r="Y33" s="2251"/>
      <c r="Z33" s="2251"/>
      <c r="AA33" s="2251"/>
      <c r="AB33" s="2251"/>
      <c r="AC33" s="326"/>
      <c r="AD33" s="2251" t="str">
        <f>IF(TITLE_NUMBER_PR_CHANGE="",IF(TITLE_NUMBER_PR="","",TITLE_NUMBER_PR),TITLE_NUMBER_PR_CHANGE)</f>
        <v>975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45503.36809027778</v>
      </c>
      <c r="W36" s="2264"/>
      <c r="X36" s="2264"/>
      <c r="Y36" s="2264"/>
      <c r="Z36" s="2264"/>
      <c r="AA36" s="2264"/>
      <c r="AB36" s="2264"/>
      <c r="AC36" s="326"/>
      <c r="AD36" s="2264" t="str">
        <f>IF(TITLE_DATE_PR_CHANGE="",IF(TITLE_DATE_PR="","",TITLE_DATE_PR),TITLE_DATE_PR_CHANGE)</f>
        <v>45503.36809027778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975</v>
      </c>
      <c r="W37" s="2251"/>
      <c r="X37" s="2251"/>
      <c r="Y37" s="2251"/>
      <c r="Z37" s="2251"/>
      <c r="AA37" s="2251"/>
      <c r="AB37" s="2251"/>
      <c r="AC37" s="326"/>
      <c r="AD37" s="2251" t="str">
        <f>IF(TITLE_NUMBER_PR_CHANGE="",IF(TITLE_NUMBER_PR="","",TITLE_NUMBER_PR),TITLE_NUMBER_PR_CHANGE)</f>
        <v>975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511</v>
      </c>
      <c r="U41" s="301"/>
      <c r="V41" s="2274" t="s">
        <v>428</v>
      </c>
      <c r="W41" s="2275"/>
      <c r="X41" s="2275"/>
      <c r="Y41" s="2275"/>
      <c r="Z41" s="2275"/>
      <c r="AA41" s="2275"/>
      <c r="AB41" s="2276"/>
      <c r="AC41" s="2277" t="s">
        <v>429</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98</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262</v>
      </c>
      <c r="B47" s="1363" t="s">
        <v>263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262</v>
      </c>
      <c r="B48" s="1363" t="s">
        <v>263</v>
      </c>
      <c r="C48" s="1363" t="s">
        <v>264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262</v>
      </c>
      <c r="B49" s="1343" t="s">
        <v>263</v>
      </c>
      <c r="C49" s="1343" t="s">
        <v>264</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262</v>
      </c>
      <c r="B50" s="1343" t="s">
        <v>263</v>
      </c>
      <c r="C50" s="1343" t="s">
        <v>264</v>
      </c>
      <c r="D50" s="1343" t="s">
        <v>548</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262</v>
      </c>
      <c r="B51" s="1343" t="s">
        <v>263</v>
      </c>
      <c r="C51" s="1343" t="s">
        <v>264</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262</v>
      </c>
      <c r="B52" s="1363" t="s">
        <v>263</v>
      </c>
      <c r="C52" s="1363" t="s">
        <v>264</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262</v>
      </c>
      <c r="B56" s="1363" t="s">
        <v>263</v>
      </c>
      <c r="C56" s="1363" t="s">
        <v>264</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262</v>
      </c>
      <c r="B57" s="1363" t="s">
        <v>263</v>
      </c>
      <c r="C57" s="1363" t="s">
        <v>264</v>
      </c>
      <c r="D57" s="1363" t="s">
        <v>548</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262</v>
      </c>
      <c r="B58" s="1343" t="s">
        <v>263</v>
      </c>
      <c r="C58" s="1343" t="s">
        <v>264</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262</v>
      </c>
      <c r="B59" s="1343" t="s">
        <v>263</v>
      </c>
      <c r="C59" s="1343" t="s">
        <v>264</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262</v>
      </c>
      <c r="B60" s="1343" t="s">
        <v>263</v>
      </c>
      <c r="C60" s="1343" t="s">
        <v>264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262</v>
      </c>
      <c r="B61" s="1343" t="s">
        <v>263</v>
      </c>
      <c r="C61" s="1314"/>
      <c r="D61" s="1314"/>
      <c r="E61" s="2259"/>
      <c r="F61" s="2258"/>
      <c r="G61" s="1314"/>
      <c r="H61" s="1314"/>
      <c r="I61" s="1314"/>
      <c r="J61" s="1314"/>
      <c r="K61" s="1314"/>
      <c r="L61" s="1494"/>
      <c r="M61" s="1321"/>
      <c r="N61" s="1321"/>
      <c r="P61" s="1316"/>
      <c r="Q61" s="1317"/>
      <c r="R61" s="1316"/>
      <c r="S61" s="1322"/>
      <c r="T61" s="1325" t="s">
        <v>242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262</v>
      </c>
      <c r="B62" s="1343"/>
      <c r="C62" s="1343"/>
      <c r="D62" s="1343"/>
      <c r="E62" s="2258"/>
      <c r="F62" s="1343"/>
      <c r="G62" s="1343"/>
      <c r="H62" s="1343"/>
      <c r="I62" s="1343"/>
      <c r="J62" s="1343"/>
      <c r="K62" s="1343"/>
      <c r="L62" s="1346"/>
      <c r="M62" s="1321"/>
      <c r="N62" s="1321"/>
      <c r="O62" s="518"/>
      <c r="P62" s="380"/>
      <c r="Q62" s="1344"/>
      <c r="R62" s="380"/>
      <c r="S62" s="1322"/>
      <c r="T62" s="1325" t="s">
        <v>243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917A5-F708-1175-609D-1DB393A71A5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301</v>
      </c>
      <c r="F28" s="2370"/>
      <c r="G28" s="2370"/>
      <c r="H28" s="1645"/>
      <c r="I28" s="1645"/>
      <c r="J28" s="2127"/>
      <c r="AF28" s="1631">
        <v>11</v>
      </c>
    </row>
    <row customHeight="1" ht="24">
      <c r="E29" s="1646" t="s">
        <v>87</v>
      </c>
      <c r="F29" s="1653" t="s">
        <v>303</v>
      </c>
      <c r="G29" s="1653" t="s">
        <v>570</v>
      </c>
      <c r="H29" s="1653" t="s">
        <v>304</v>
      </c>
      <c r="I29" s="1653" t="s">
        <v>304</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578</v>
      </c>
      <c r="C48" s="1636"/>
      <c r="D48" s="1638"/>
      <c r="E48" s="546" t="str">
        <f>FHD_NUM_P_12</f>
        <v>2.3</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584</v>
      </c>
      <c r="C82" s="735"/>
      <c r="D82" s="733"/>
      <c r="E82" s="546" t="str">
        <f>FHD_NUM_P_44</f>
        <v>7</v>
      </c>
      <c r="F82" s="1880" t="str">
        <f>FHD_P_44</f>
        <v>Объём поднятой воды</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585</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c r="A114" s="989" t="s">
        <v>596</v>
      </c>
      <c r="D114" s="1638"/>
      <c r="E114" s="546" t="str">
        <f>FHD_NUM_P_74</f>
        <v>13</v>
      </c>
      <c r="F114" s="1880" t="str">
        <f>FHD_P_74</f>
        <v>Удельный расход электрической энергии на подачу воды в сеть</v>
      </c>
      <c r="G114" s="1876" t="s">
        <v>597</v>
      </c>
      <c r="H114" s="577"/>
      <c r="I114" s="577"/>
      <c r="J114" s="289" t="str">
        <f>FHD_NOTE_P_74</f>
        <v/>
      </c>
      <c r="K114" s="543"/>
      <c r="AF114" s="1631">
        <v>0</v>
      </c>
    </row>
    <row s="1635" customFormat="1" customHeight="1" ht="18.75">
      <c r="A115" s="2373" t="s">
        <v>598</v>
      </c>
      <c r="B115" s="910"/>
      <c r="C115" s="735"/>
      <c r="D115" s="733"/>
      <c r="E115" s="546" t="str">
        <f>FHD_NUM_P_75</f>
        <v>14</v>
      </c>
      <c r="F115" s="1880" t="str">
        <f>FHD_P_75</f>
        <v>Расход воды на собственные нужды, в том числе:</v>
      </c>
      <c r="G115" s="1876" t="s">
        <v>562</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562</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562</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307</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307</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307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C2B3B-565E-7221-07D7-BC7B4EA72E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87</v>
      </c>
      <c r="E10" s="2127" t="s">
        <v>87</v>
      </c>
      <c r="F10" s="2127"/>
      <c r="G10" s="521" t="s">
        <v>303</v>
      </c>
      <c r="H10" s="2127" t="s">
        <v>87</v>
      </c>
      <c r="I10" s="2127"/>
      <c r="J10" s="521" t="s">
        <v>606</v>
      </c>
      <c r="K10" s="521" t="s">
        <v>607</v>
      </c>
      <c r="L10" s="2127" t="s">
        <v>87</v>
      </c>
      <c r="M10" s="2127"/>
      <c r="N10" s="521" t="s">
        <v>608</v>
      </c>
      <c r="O10" s="521" t="s">
        <v>609</v>
      </c>
      <c r="P10" s="521" t="s">
        <v>610</v>
      </c>
      <c r="Q10" s="521" t="s">
        <v>611</v>
      </c>
      <c r="R10" s="521" t="s">
        <v>612</v>
      </c>
      <c r="S10" s="2127"/>
      <c r="T10" s="334"/>
      <c r="CF10" s="505">
        <v>46</v>
      </c>
    </row>
    <row s="1642" customFormat="1" customHeight="1" ht="15" hidden="1">
      <c r="A11" s="1052"/>
      <c r="D11" s="1025" t="s">
        <v>98</v>
      </c>
      <c r="E11" s="1025"/>
      <c r="F11" s="1025" t="s">
        <v>108</v>
      </c>
      <c r="G11" s="1025" t="s">
        <v>89</v>
      </c>
      <c r="H11" s="1025"/>
      <c r="I11" s="1025" t="s">
        <v>90</v>
      </c>
      <c r="J11" s="1025" t="s">
        <v>109</v>
      </c>
      <c r="K11" s="1025" t="s">
        <v>91</v>
      </c>
      <c r="L11" s="1025"/>
      <c r="M11" s="1025" t="s">
        <v>92</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98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A9145-738E-866A-E148-23411DD1E5F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624</v>
      </c>
      <c r="I10" s="711"/>
      <c r="J10" s="2367" t="s">
        <v>104</v>
      </c>
      <c r="K10" s="2368"/>
      <c r="L10" s="2029" t="str">
        <f>IF(L9="","",INDEX(DIFFERENTIATION_UNMERGE_VD,MATCH(L9,DIFFERENTIATION_ID_DIFF,0)))</f>
        <v/>
      </c>
      <c r="M10" s="2029">
        <f>IF(M9="","",INDEX(DIFFERENTIATION_UNMERGE_VD,MATCH(M9,DIFFERENTIATION_ID_DIFF,0)))</f>
        <v>0</v>
      </c>
      <c r="O10" s="2127" t="s">
        <v>302</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301</v>
      </c>
      <c r="J13" s="2370"/>
      <c r="K13" s="2370"/>
      <c r="L13" s="2027"/>
      <c r="M13" s="2067"/>
      <c r="O13" s="2127"/>
      <c r="AK13" s="1631">
        <v>11</v>
      </c>
    </row>
    <row customHeight="1" ht="24">
      <c r="I14" s="2020" t="s">
        <v>87</v>
      </c>
      <c r="J14" s="2020" t="s">
        <v>303</v>
      </c>
      <c r="K14" s="2020" t="s">
        <v>570</v>
      </c>
      <c r="L14" s="2060" t="s">
        <v>304</v>
      </c>
      <c r="M14" s="2061" t="s">
        <v>304</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307</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307</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78C2E-8837-DBA8-E5E2-9CD51830282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500</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622</v>
      </c>
      <c r="F9" s="2051" t="s">
        <v>628</v>
      </c>
      <c r="H9" s="376"/>
      <c r="I9" s="2025" t="s">
        <v>87</v>
      </c>
      <c r="J9" s="2026" t="s">
        <v>303</v>
      </c>
      <c r="K9" s="2064" t="s">
        <v>570</v>
      </c>
      <c r="L9" s="2065" t="s">
        <v>304</v>
      </c>
      <c r="M9" s="2389"/>
      <c r="W9" s="1631">
        <v>34</v>
      </c>
    </row>
    <row customHeight="1" ht="35.699999999999996">
      <c r="B10" s="2053" t="s">
        <v>694</v>
      </c>
      <c r="C10" s="2053" t="s">
        <v>695</v>
      </c>
      <c r="D10" s="2052" t="s">
        <v>631</v>
      </c>
      <c r="E10" s="2056" t="s">
        <v>632</v>
      </c>
      <c r="F10" s="2056" t="s">
        <v>632</v>
      </c>
      <c r="H10" s="376"/>
      <c r="I10" s="2024" t="s">
        <v>98</v>
      </c>
      <c r="J10" s="1886" t="s">
        <v>696</v>
      </c>
      <c r="K10" s="2018" t="s">
        <v>307</v>
      </c>
      <c r="L10" s="818"/>
      <c r="M10" s="297" t="s">
        <v>697</v>
      </c>
      <c r="W10" s="1631">
        <v>34</v>
      </c>
    </row>
    <row customHeight="1" ht="50.25">
      <c r="B11" s="2053" t="s">
        <v>698</v>
      </c>
      <c r="C11" s="2053" t="s">
        <v>699</v>
      </c>
      <c r="D11" s="2052" t="s">
        <v>631</v>
      </c>
      <c r="E11" s="2056" t="s">
        <v>632</v>
      </c>
      <c r="F11" s="2056" t="s">
        <v>632</v>
      </c>
      <c r="H11" s="376"/>
      <c r="I11" s="2024" t="s">
        <v>108</v>
      </c>
      <c r="J11" s="1886" t="s">
        <v>700</v>
      </c>
      <c r="K11" s="2018" t="s">
        <v>307</v>
      </c>
      <c r="L11" s="818"/>
      <c r="M11" s="297" t="s">
        <v>697</v>
      </c>
      <c r="W11" s="1631">
        <v>48</v>
      </c>
    </row>
    <row customHeight="1" ht="48.29999999999999">
      <c r="B12" s="2053" t="s">
        <v>701</v>
      </c>
      <c r="C12" s="2053" t="s">
        <v>702</v>
      </c>
      <c r="D12" s="2052" t="s">
        <v>631</v>
      </c>
      <c r="E12" s="2056" t="s">
        <v>632</v>
      </c>
      <c r="F12" s="2056" t="s">
        <v>632</v>
      </c>
      <c r="H12" s="1688"/>
      <c r="I12" s="2024" t="s">
        <v>89</v>
      </c>
      <c r="J12" s="2031" t="s">
        <v>703</v>
      </c>
      <c r="K12" s="2018" t="s">
        <v>307</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146</v>
      </c>
      <c r="F16" s="2055" t="s">
        <v>146</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E7335-D07B-F988-24DE-F5E3A60317C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301</v>
      </c>
      <c r="F13" s="2370"/>
      <c r="G13" s="2370"/>
      <c r="H13" s="1551"/>
      <c r="I13" s="1551"/>
      <c r="J13" s="2127"/>
      <c r="AF13" s="1631">
        <v>11</v>
      </c>
    </row>
    <row customHeight="1" ht="24">
      <c r="E14" s="1639" t="s">
        <v>87</v>
      </c>
      <c r="F14" s="1634" t="s">
        <v>303</v>
      </c>
      <c r="G14" s="1634" t="s">
        <v>570</v>
      </c>
      <c r="H14" s="1634" t="s">
        <v>304</v>
      </c>
      <c r="I14" s="1634" t="s">
        <v>304</v>
      </c>
      <c r="J14" s="2127"/>
      <c r="AF14" s="1631">
        <v>23</v>
      </c>
    </row>
    <row customHeight="1" ht="19.95">
      <c r="D15" s="1638"/>
      <c r="E15" s="1630" t="s">
        <v>98</v>
      </c>
      <c r="F15" s="707" t="s">
        <v>708</v>
      </c>
      <c r="G15" s="1646" t="s">
        <v>556</v>
      </c>
      <c r="H15" s="557"/>
      <c r="I15" s="557"/>
      <c r="J15" s="289" t="s">
        <v>709</v>
      </c>
      <c r="K15" s="543" t="s">
        <v>634</v>
      </c>
      <c r="AF15" s="1631">
        <v>19</v>
      </c>
    </row>
    <row customHeight="1" ht="35.699999999999996">
      <c r="D16" s="1638"/>
      <c r="E16" s="1630" t="s">
        <v>108</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308</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311</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89</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325</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109</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48485-F482-65FA-B7E2-4543825E1B8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301</v>
      </c>
      <c r="F13" s="2370"/>
      <c r="G13" s="2370"/>
      <c r="H13" s="1656"/>
      <c r="I13" s="1656"/>
      <c r="J13" s="2127"/>
      <c r="AF13" s="1631">
        <v>11</v>
      </c>
    </row>
    <row customHeight="1" ht="24">
      <c r="E14" s="1657" t="s">
        <v>87</v>
      </c>
      <c r="F14" s="1660" t="s">
        <v>303</v>
      </c>
      <c r="G14" s="1660" t="s">
        <v>570</v>
      </c>
      <c r="H14" s="1660" t="s">
        <v>304</v>
      </c>
      <c r="I14" s="1660" t="s">
        <v>304</v>
      </c>
      <c r="J14" s="2127"/>
      <c r="AF14" s="1631">
        <v>23</v>
      </c>
    </row>
    <row customHeight="1" ht="19.95">
      <c r="D15" s="1638"/>
      <c r="E15" s="1630" t="s">
        <v>98</v>
      </c>
      <c r="F15" s="707" t="s">
        <v>779</v>
      </c>
      <c r="G15" s="1657" t="s">
        <v>556</v>
      </c>
      <c r="H15" s="557"/>
      <c r="I15" s="557"/>
      <c r="J15" s="289" t="s">
        <v>780</v>
      </c>
      <c r="K15" s="543" t="s">
        <v>634</v>
      </c>
      <c r="AF15" s="1631">
        <v>19</v>
      </c>
    </row>
    <row customHeight="1" ht="24">
      <c r="D16" s="1638"/>
      <c r="E16" s="1630" t="s">
        <v>108</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308</v>
      </c>
      <c r="F20" s="1667" t="s">
        <v>787</v>
      </c>
      <c r="G20" s="1654" t="s">
        <v>556</v>
      </c>
      <c r="H20" s="557"/>
      <c r="I20" s="557"/>
      <c r="J20" s="289"/>
      <c r="K20" s="543"/>
      <c r="AF20" s="1631">
        <v>34</v>
      </c>
    </row>
    <row customHeight="1" ht="48.29999999999999">
      <c r="D21" s="1638"/>
      <c r="E21" s="1664" t="s">
        <v>311</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109</v>
      </c>
      <c r="F35" s="1661" t="s">
        <v>633</v>
      </c>
      <c r="G35" s="1657" t="s">
        <v>307</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FEA9F-1258-7B78-1B06-835972E5908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301</v>
      </c>
      <c r="E10" s="2102"/>
      <c r="F10" s="2102"/>
      <c r="G10" s="2102"/>
      <c r="H10" s="2102"/>
      <c r="I10" s="2102"/>
      <c r="J10" s="2103"/>
      <c r="K10" s="2199"/>
      <c r="L10" s="509"/>
      <c r="X10" s="758">
        <v>11</v>
      </c>
    </row>
    <row s="1635" customFormat="1" customHeight="1" ht="24">
      <c r="A11" s="2385"/>
      <c r="B11" s="2385"/>
      <c r="C11" s="657"/>
      <c r="D11" s="703" t="s">
        <v>87</v>
      </c>
      <c r="E11" s="705" t="s">
        <v>810</v>
      </c>
      <c r="F11" s="705" t="s">
        <v>570</v>
      </c>
      <c r="G11" s="465" t="s">
        <v>304</v>
      </c>
      <c r="H11" s="465" t="s">
        <v>391</v>
      </c>
      <c r="I11" s="807" t="s">
        <v>304</v>
      </c>
      <c r="J11" s="808" t="s">
        <v>391</v>
      </c>
      <c r="K11" s="2232"/>
      <c r="L11" s="658"/>
      <c r="X11" s="509">
        <v>23</v>
      </c>
    </row>
    <row s="1642" customFormat="1" customHeight="1" ht="10.5">
      <c r="A12" s="952"/>
      <c r="D12" s="1025" t="s">
        <v>98</v>
      </c>
      <c r="E12" s="1025" t="s">
        <v>108</v>
      </c>
      <c r="F12" s="1025" t="s">
        <v>89</v>
      </c>
      <c r="G12" s="1026" t="str">
        <f>G1&amp;".1"</f>
        <v>4.1</v>
      </c>
      <c r="H12" s="1026" t="str">
        <f>G1&amp;".2"</f>
        <v>4.2</v>
      </c>
      <c r="I12" s="1026" t="str">
        <f>I1&amp;".1"</f>
        <v>4.1</v>
      </c>
      <c r="J12" s="1026" t="str">
        <f>I1&amp;".2"</f>
        <v>4.2</v>
      </c>
      <c r="K12" s="1026"/>
      <c r="X12" s="511">
        <v>10</v>
      </c>
    </row>
    <row customHeight="1" ht="22.5" hidden="1">
      <c r="A13" s="2392" t="s">
        <v>811</v>
      </c>
      <c r="D13" s="953" t="s">
        <v>98</v>
      </c>
      <c r="E13" s="279" t="s">
        <v>812</v>
      </c>
      <c r="F13" s="660" t="s">
        <v>813</v>
      </c>
      <c r="G13" s="557"/>
      <c r="H13" s="661"/>
      <c r="I13" s="557"/>
      <c r="J13" s="661"/>
      <c r="K13" s="289" t="s">
        <v>814</v>
      </c>
      <c r="L13" s="720"/>
      <c r="X13" s="505">
        <v>0</v>
      </c>
    </row>
    <row customHeight="1" ht="22.5" hidden="1">
      <c r="A14" s="2392"/>
      <c r="D14" s="539" t="s">
        <v>108</v>
      </c>
      <c r="E14" s="279" t="s">
        <v>815</v>
      </c>
      <c r="F14" s="660" t="s">
        <v>816</v>
      </c>
      <c r="G14" s="557"/>
      <c r="H14" s="662"/>
      <c r="I14" s="557"/>
      <c r="J14" s="662"/>
      <c r="K14" s="289" t="s">
        <v>817</v>
      </c>
      <c r="L14" s="720"/>
      <c r="X14" s="505">
        <v>0</v>
      </c>
    </row>
    <row s="1635" customFormat="1" customHeight="1" ht="78.75" hidden="1">
      <c r="A15" s="2392"/>
      <c r="B15" s="511"/>
      <c r="D15" s="953" t="s">
        <v>89</v>
      </c>
      <c r="E15" s="707" t="s">
        <v>818</v>
      </c>
      <c r="F15" s="950" t="s">
        <v>307</v>
      </c>
      <c r="G15" s="950" t="s">
        <v>307</v>
      </c>
      <c r="H15" s="106"/>
      <c r="I15" s="950" t="s">
        <v>307</v>
      </c>
      <c r="J15" s="106"/>
      <c r="K15" s="289" t="s">
        <v>819</v>
      </c>
      <c r="L15" s="720"/>
      <c r="X15" s="758">
        <v>0</v>
      </c>
    </row>
    <row s="1635" customFormat="1" customHeight="1" ht="22.5" hidden="1">
      <c r="A16" s="2392"/>
      <c r="B16" s="511"/>
      <c r="D16" s="953" t="s">
        <v>325</v>
      </c>
      <c r="E16" s="954" t="s">
        <v>820</v>
      </c>
      <c r="F16" s="950" t="s">
        <v>821</v>
      </c>
      <c r="G16" s="817"/>
      <c r="H16" s="106"/>
      <c r="I16" s="817"/>
      <c r="J16" s="106"/>
      <c r="K16" s="289"/>
      <c r="L16" s="720"/>
      <c r="X16" s="758">
        <v>0</v>
      </c>
    </row>
    <row s="1635" customFormat="1" customHeight="1" ht="22.5" hidden="1">
      <c r="A17" s="2392"/>
      <c r="B17" s="511"/>
      <c r="D17" s="953" t="s">
        <v>333</v>
      </c>
      <c r="E17" s="954" t="s">
        <v>822</v>
      </c>
      <c r="F17" s="950" t="s">
        <v>823</v>
      </c>
      <c r="G17" s="817"/>
      <c r="H17" s="106"/>
      <c r="I17" s="817"/>
      <c r="J17" s="106"/>
      <c r="K17" s="289"/>
      <c r="L17" s="720"/>
      <c r="X17" s="758">
        <v>0</v>
      </c>
    </row>
    <row s="1635" customFormat="1" customHeight="1" ht="33.75" hidden="1">
      <c r="A18" s="2392"/>
      <c r="B18" s="511"/>
      <c r="D18" s="953" t="s">
        <v>335</v>
      </c>
      <c r="E18" s="954" t="s">
        <v>824</v>
      </c>
      <c r="F18" s="950" t="s">
        <v>575</v>
      </c>
      <c r="G18" s="680"/>
      <c r="H18" s="106"/>
      <c r="I18" s="680"/>
      <c r="J18" s="106"/>
      <c r="K18" s="289"/>
      <c r="L18" s="720"/>
      <c r="X18" s="758">
        <v>0</v>
      </c>
    </row>
    <row customHeight="1" ht="101.25" hidden="1">
      <c r="A19" s="2392"/>
      <c r="D19" s="953" t="s">
        <v>90</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307</v>
      </c>
      <c r="G20" s="950" t="s">
        <v>307</v>
      </c>
      <c r="H20" s="949" t="s">
        <v>307</v>
      </c>
      <c r="I20" s="950" t="s">
        <v>307</v>
      </c>
      <c r="J20" s="949" t="s">
        <v>307</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307</v>
      </c>
      <c r="G23" s="950" t="s">
        <v>307</v>
      </c>
      <c r="H23" s="949" t="s">
        <v>307</v>
      </c>
      <c r="I23" s="950" t="s">
        <v>307</v>
      </c>
      <c r="J23" s="949" t="s">
        <v>307</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307</v>
      </c>
      <c r="G25" s="950" t="s">
        <v>307</v>
      </c>
      <c r="H25" s="949" t="s">
        <v>307</v>
      </c>
      <c r="I25" s="950" t="s">
        <v>307</v>
      </c>
      <c r="J25" s="949" t="s">
        <v>307</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307</v>
      </c>
      <c r="G28" s="950" t="s">
        <v>307</v>
      </c>
      <c r="H28" s="949" t="s">
        <v>307</v>
      </c>
      <c r="I28" s="950" t="s">
        <v>307</v>
      </c>
      <c r="J28" s="949" t="s">
        <v>307</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109</v>
      </c>
      <c r="E31" s="279" t="s">
        <v>851</v>
      </c>
      <c r="F31" s="660" t="s">
        <v>562</v>
      </c>
      <c r="G31" s="557"/>
      <c r="H31" s="662"/>
      <c r="I31" s="557"/>
      <c r="J31" s="662"/>
      <c r="K31" s="289" t="s">
        <v>852</v>
      </c>
      <c r="L31" s="720"/>
      <c r="X31" s="505">
        <v>0</v>
      </c>
    </row>
    <row customHeight="1" ht="56.25" hidden="1">
      <c r="A32" s="2392"/>
      <c r="D32" s="953" t="s">
        <v>91</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c r="A37" s="2392" t="s">
        <v>857</v>
      </c>
      <c r="B37" s="511"/>
      <c r="D37" s="953">
        <v>1</v>
      </c>
      <c r="E37" s="707" t="s">
        <v>858</v>
      </c>
      <c r="F37" s="660" t="s">
        <v>813</v>
      </c>
      <c r="G37" s="557"/>
      <c r="H37" s="519"/>
      <c r="I37" s="557"/>
      <c r="J37" s="519"/>
      <c r="K37" s="289" t="s">
        <v>859</v>
      </c>
      <c r="X37" s="758">
        <v>0</v>
      </c>
    </row>
    <row s="1635" customFormat="1" customHeight="1" ht="22.5">
      <c r="A38" s="2392"/>
      <c r="B38" s="511"/>
      <c r="D38" s="669" t="s">
        <v>108</v>
      </c>
      <c r="E38" s="1032" t="s">
        <v>860</v>
      </c>
      <c r="F38" s="1036" t="s">
        <v>550</v>
      </c>
      <c r="G38" s="1036" t="s">
        <v>550</v>
      </c>
      <c r="H38" s="1030"/>
      <c r="I38" s="1036" t="s">
        <v>550</v>
      </c>
      <c r="J38" s="1030"/>
      <c r="K38" s="1031"/>
      <c r="X38" s="758">
        <v>0</v>
      </c>
    </row>
    <row s="1635" customFormat="1" customHeight="1" ht="33.75">
      <c r="A39" s="2392"/>
      <c r="B39" s="511"/>
      <c r="D39" s="665" t="s">
        <v>715</v>
      </c>
      <c r="E39" s="723" t="s">
        <v>861</v>
      </c>
      <c r="F39" s="660" t="s">
        <v>862</v>
      </c>
      <c r="G39" s="668"/>
      <c r="H39" s="1023"/>
      <c r="I39" s="668"/>
      <c r="J39" s="1023"/>
      <c r="K39" s="289" t="s">
        <v>863</v>
      </c>
      <c r="X39" s="758">
        <v>0</v>
      </c>
    </row>
    <row s="1635" customFormat="1" customHeight="1" ht="33.75">
      <c r="A40" s="2392"/>
      <c r="B40" s="511"/>
      <c r="D40" s="665" t="s">
        <v>718</v>
      </c>
      <c r="E40" s="723" t="s">
        <v>864</v>
      </c>
      <c r="F40" s="1027" t="s">
        <v>865</v>
      </c>
      <c r="G40" s="741"/>
      <c r="H40" s="1023"/>
      <c r="I40" s="741"/>
      <c r="J40" s="1023"/>
      <c r="K40" s="289" t="s">
        <v>866</v>
      </c>
      <c r="X40" s="758">
        <v>0</v>
      </c>
    </row>
    <row s="1635" customFormat="1" customHeight="1" ht="22.5">
      <c r="A41" s="2392"/>
      <c r="B41" s="511"/>
      <c r="D41" s="665" t="s">
        <v>89</v>
      </c>
      <c r="E41" s="722" t="s">
        <v>867</v>
      </c>
      <c r="F41" s="660" t="s">
        <v>550</v>
      </c>
      <c r="G41" s="660" t="s">
        <v>550</v>
      </c>
      <c r="H41" s="1024"/>
      <c r="I41" s="660" t="s">
        <v>550</v>
      </c>
      <c r="J41" s="1024"/>
      <c r="K41" s="302"/>
      <c r="X41" s="758">
        <v>0</v>
      </c>
    </row>
    <row s="1635" customFormat="1" customHeight="1" ht="45">
      <c r="A42" s="2392"/>
      <c r="B42" s="511"/>
      <c r="D42" s="665" t="s">
        <v>325</v>
      </c>
      <c r="E42" s="723" t="s">
        <v>868</v>
      </c>
      <c r="F42" s="660" t="s">
        <v>562</v>
      </c>
      <c r="G42" s="557"/>
      <c r="H42" s="1024"/>
      <c r="I42" s="557"/>
      <c r="J42" s="1024"/>
      <c r="K42" s="302" t="s">
        <v>869</v>
      </c>
      <c r="X42" s="758">
        <v>0</v>
      </c>
    </row>
    <row s="1635" customFormat="1" customHeight="1" ht="45">
      <c r="A43" s="2392"/>
      <c r="B43" s="511"/>
      <c r="D43" s="665" t="s">
        <v>333</v>
      </c>
      <c r="E43" s="667" t="s">
        <v>870</v>
      </c>
      <c r="F43" s="1028" t="s">
        <v>562</v>
      </c>
      <c r="G43" s="742"/>
      <c r="H43" s="1023"/>
      <c r="I43" s="742"/>
      <c r="J43" s="1023"/>
      <c r="K43" s="302" t="s">
        <v>871</v>
      </c>
      <c r="X43" s="758">
        <v>0</v>
      </c>
    </row>
    <row s="1635" customFormat="1" customHeight="1" ht="11.25">
      <c r="A44" s="2392"/>
      <c r="B44" s="511"/>
      <c r="D44" s="665" t="s">
        <v>90</v>
      </c>
      <c r="E44" s="666" t="s">
        <v>872</v>
      </c>
      <c r="F44" s="660" t="s">
        <v>862</v>
      </c>
      <c r="G44" s="668"/>
      <c r="H44" s="1023"/>
      <c r="I44" s="668"/>
      <c r="J44" s="1023"/>
      <c r="K44" s="289"/>
      <c r="X44" s="758">
        <v>0</v>
      </c>
    </row>
    <row s="1635" customFormat="1" customHeight="1" ht="11.25">
      <c r="A45" s="2392"/>
      <c r="B45" s="511"/>
      <c r="D45" s="665" t="s">
        <v>757</v>
      </c>
      <c r="E45" s="667" t="s">
        <v>873</v>
      </c>
      <c r="F45" s="660" t="s">
        <v>862</v>
      </c>
      <c r="G45" s="668"/>
      <c r="H45" s="1023"/>
      <c r="I45" s="668"/>
      <c r="J45" s="1023"/>
      <c r="K45" s="289"/>
      <c r="X45" s="758">
        <v>0</v>
      </c>
    </row>
    <row s="1635" customFormat="1" customHeight="1" ht="11.25">
      <c r="A46" s="2392"/>
      <c r="B46" s="511"/>
      <c r="D46" s="665" t="s">
        <v>799</v>
      </c>
      <c r="E46" s="667" t="s">
        <v>874</v>
      </c>
      <c r="F46" s="660" t="s">
        <v>862</v>
      </c>
      <c r="G46" s="668"/>
      <c r="H46" s="1023"/>
      <c r="I46" s="668"/>
      <c r="J46" s="1023"/>
      <c r="K46" s="289"/>
      <c r="X46" s="758">
        <v>0</v>
      </c>
    </row>
    <row s="1635" customFormat="1" customHeight="1" ht="11.25">
      <c r="A47" s="2392"/>
      <c r="B47" s="511"/>
      <c r="D47" s="665" t="s">
        <v>802</v>
      </c>
      <c r="E47" s="667" t="s">
        <v>875</v>
      </c>
      <c r="F47" s="660" t="s">
        <v>862</v>
      </c>
      <c r="G47" s="668"/>
      <c r="H47" s="1023"/>
      <c r="I47" s="668"/>
      <c r="J47" s="1023"/>
      <c r="K47" s="289"/>
      <c r="X47" s="758">
        <v>0</v>
      </c>
    </row>
    <row s="1635" customFormat="1" customHeight="1" ht="11.25">
      <c r="A48" s="2392"/>
      <c r="B48" s="511"/>
      <c r="D48" s="665" t="s">
        <v>876</v>
      </c>
      <c r="E48" s="671" t="s">
        <v>877</v>
      </c>
      <c r="F48" s="660" t="s">
        <v>862</v>
      </c>
      <c r="G48" s="668"/>
      <c r="H48" s="1023"/>
      <c r="I48" s="668"/>
      <c r="J48" s="1023"/>
      <c r="K48" s="289"/>
      <c r="X48" s="758">
        <v>0</v>
      </c>
    </row>
    <row s="1635" customFormat="1" customHeight="1" ht="11.25">
      <c r="A49" s="2392"/>
      <c r="B49" s="511"/>
      <c r="D49" s="665" t="s">
        <v>878</v>
      </c>
      <c r="E49" s="671" t="s">
        <v>879</v>
      </c>
      <c r="F49" s="660" t="s">
        <v>862</v>
      </c>
      <c r="G49" s="668"/>
      <c r="H49" s="1023"/>
      <c r="I49" s="668"/>
      <c r="J49" s="1023"/>
      <c r="K49" s="289"/>
      <c r="X49" s="758">
        <v>0</v>
      </c>
    </row>
    <row s="1635" customFormat="1" customHeight="1" ht="11.25">
      <c r="A50" s="2392"/>
      <c r="B50" s="511"/>
      <c r="D50" s="665" t="s">
        <v>880</v>
      </c>
      <c r="E50" s="667" t="s">
        <v>881</v>
      </c>
      <c r="F50" s="660" t="s">
        <v>862</v>
      </c>
      <c r="G50" s="668"/>
      <c r="H50" s="1023"/>
      <c r="I50" s="668"/>
      <c r="J50" s="1023"/>
      <c r="K50" s="289"/>
      <c r="X50" s="758">
        <v>0</v>
      </c>
    </row>
    <row s="1635" customFormat="1" customHeight="1" ht="11.25">
      <c r="A51" s="2392"/>
      <c r="B51" s="511"/>
      <c r="D51" s="665" t="s">
        <v>882</v>
      </c>
      <c r="E51" s="667" t="s">
        <v>883</v>
      </c>
      <c r="F51" s="660" t="s">
        <v>862</v>
      </c>
      <c r="G51" s="668"/>
      <c r="H51" s="1023"/>
      <c r="I51" s="668"/>
      <c r="J51" s="1023"/>
      <c r="K51" s="289"/>
      <c r="X51" s="758">
        <v>0</v>
      </c>
    </row>
    <row s="1635" customFormat="1" customHeight="1" ht="45">
      <c r="A52" s="2392"/>
      <c r="B52" s="511"/>
      <c r="D52" s="665" t="s">
        <v>109</v>
      </c>
      <c r="E52" s="666" t="s">
        <v>884</v>
      </c>
      <c r="F52" s="660" t="s">
        <v>862</v>
      </c>
      <c r="G52" s="668"/>
      <c r="H52" s="1023"/>
      <c r="I52" s="668"/>
      <c r="J52" s="1023"/>
      <c r="K52" s="289"/>
      <c r="X52" s="758">
        <v>0</v>
      </c>
    </row>
    <row s="1635" customFormat="1" customHeight="1" ht="11.25">
      <c r="A53" s="2392"/>
      <c r="B53" s="511"/>
      <c r="D53" s="665" t="s">
        <v>314</v>
      </c>
      <c r="E53" s="667" t="s">
        <v>873</v>
      </c>
      <c r="F53" s="660" t="s">
        <v>862</v>
      </c>
      <c r="G53" s="668"/>
      <c r="H53" s="1023"/>
      <c r="I53" s="668"/>
      <c r="J53" s="1023"/>
      <c r="K53" s="289"/>
      <c r="X53" s="758">
        <v>0</v>
      </c>
    </row>
    <row s="1635" customFormat="1" customHeight="1" ht="11.25">
      <c r="A54" s="2392"/>
      <c r="B54" s="511"/>
      <c r="D54" s="665" t="s">
        <v>885</v>
      </c>
      <c r="E54" s="667" t="s">
        <v>874</v>
      </c>
      <c r="F54" s="660" t="s">
        <v>862</v>
      </c>
      <c r="G54" s="668"/>
      <c r="H54" s="1023"/>
      <c r="I54" s="668"/>
      <c r="J54" s="1023"/>
      <c r="K54" s="289"/>
      <c r="X54" s="758">
        <v>0</v>
      </c>
    </row>
    <row s="1635" customFormat="1" customHeight="1" ht="11.25">
      <c r="A55" s="2392"/>
      <c r="B55" s="511"/>
      <c r="D55" s="665" t="s">
        <v>886</v>
      </c>
      <c r="E55" s="667" t="s">
        <v>875</v>
      </c>
      <c r="F55" s="660" t="s">
        <v>862</v>
      </c>
      <c r="G55" s="668"/>
      <c r="H55" s="1023"/>
      <c r="I55" s="668"/>
      <c r="J55" s="1023"/>
      <c r="K55" s="289"/>
      <c r="X55" s="758">
        <v>0</v>
      </c>
    </row>
    <row s="1635" customFormat="1" customHeight="1" ht="11.25">
      <c r="A56" s="2392"/>
      <c r="B56" s="511"/>
      <c r="D56" s="665" t="s">
        <v>887</v>
      </c>
      <c r="E56" s="671" t="s">
        <v>877</v>
      </c>
      <c r="F56" s="660" t="s">
        <v>862</v>
      </c>
      <c r="G56" s="668"/>
      <c r="H56" s="1023"/>
      <c r="I56" s="668"/>
      <c r="J56" s="1023"/>
      <c r="K56" s="289"/>
      <c r="X56" s="758">
        <v>0</v>
      </c>
    </row>
    <row s="1635" customFormat="1" customHeight="1" ht="11.25">
      <c r="A57" s="2392"/>
      <c r="B57" s="511"/>
      <c r="D57" s="665" t="s">
        <v>888</v>
      </c>
      <c r="E57" s="671" t="s">
        <v>879</v>
      </c>
      <c r="F57" s="660" t="s">
        <v>862</v>
      </c>
      <c r="G57" s="668"/>
      <c r="H57" s="1023"/>
      <c r="I57" s="668"/>
      <c r="J57" s="1023"/>
      <c r="K57" s="289"/>
      <c r="X57" s="758">
        <v>0</v>
      </c>
    </row>
    <row s="1635" customFormat="1" customHeight="1" ht="11.25">
      <c r="A58" s="2392"/>
      <c r="B58" s="511"/>
      <c r="D58" s="665" t="s">
        <v>889</v>
      </c>
      <c r="E58" s="667" t="s">
        <v>881</v>
      </c>
      <c r="F58" s="660" t="s">
        <v>862</v>
      </c>
      <c r="G58" s="668"/>
      <c r="H58" s="1023"/>
      <c r="I58" s="668"/>
      <c r="J58" s="1023"/>
      <c r="K58" s="289"/>
      <c r="X58" s="758">
        <v>0</v>
      </c>
    </row>
    <row s="1635" customFormat="1" customHeight="1" ht="11.25">
      <c r="A59" s="2392"/>
      <c r="B59" s="511"/>
      <c r="D59" s="665" t="s">
        <v>890</v>
      </c>
      <c r="E59" s="667" t="s">
        <v>883</v>
      </c>
      <c r="F59" s="660" t="s">
        <v>862</v>
      </c>
      <c r="G59" s="668"/>
      <c r="H59" s="1023"/>
      <c r="I59" s="668"/>
      <c r="J59" s="1023"/>
      <c r="K59" s="289"/>
      <c r="X59" s="758">
        <v>0</v>
      </c>
    </row>
    <row s="1635" customFormat="1" customHeight="1" ht="33.75">
      <c r="A60" s="2392"/>
      <c r="B60" s="511"/>
      <c r="D60" s="665" t="s">
        <v>91</v>
      </c>
      <c r="E60" s="666" t="s">
        <v>891</v>
      </c>
      <c r="F60" s="721" t="s">
        <v>562</v>
      </c>
      <c r="G60" s="742"/>
      <c r="H60" s="1023"/>
      <c r="I60" s="742"/>
      <c r="J60" s="1023"/>
      <c r="K60" s="302" t="s">
        <v>892</v>
      </c>
      <c r="X60" s="758">
        <v>0</v>
      </c>
    </row>
    <row s="1635" customFormat="1" customHeight="1" ht="33.75">
      <c r="A61" s="2392"/>
      <c r="B61" s="511"/>
      <c r="D61" s="665" t="s">
        <v>92</v>
      </c>
      <c r="E61" s="666" t="s">
        <v>893</v>
      </c>
      <c r="F61" s="726" t="s">
        <v>823</v>
      </c>
      <c r="G61" s="668"/>
      <c r="H61" s="1023"/>
      <c r="I61" s="668"/>
      <c r="J61" s="1023"/>
      <c r="K61" s="289"/>
      <c r="X61" s="758">
        <v>0</v>
      </c>
    </row>
    <row s="1635" customFormat="1" customHeight="1" ht="22.5">
      <c r="A62" s="2392"/>
      <c r="B62" s="511" t="s">
        <v>592</v>
      </c>
      <c r="D62" s="665" t="s">
        <v>110</v>
      </c>
      <c r="E62" s="666" t="s">
        <v>894</v>
      </c>
      <c r="F62" s="726" t="s">
        <v>307</v>
      </c>
      <c r="G62" s="382"/>
      <c r="H62" s="1023"/>
      <c r="I62" s="382"/>
      <c r="J62" s="1023"/>
      <c r="K62" s="289" t="s">
        <v>635</v>
      </c>
      <c r="X62" s="758">
        <v>0</v>
      </c>
    </row>
    <row s="1635" customFormat="1" customHeight="1" ht="45">
      <c r="A63" s="2392"/>
      <c r="B63" s="511" t="s">
        <v>592</v>
      </c>
      <c r="D63" s="665" t="s">
        <v>895</v>
      </c>
      <c r="E63" s="667" t="s">
        <v>896</v>
      </c>
      <c r="F63" s="721" t="s">
        <v>307</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108</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308</v>
      </c>
      <c r="E68" s="954" t="s">
        <v>902</v>
      </c>
      <c r="F68" s="660" t="s">
        <v>865</v>
      </c>
      <c r="G68" s="727"/>
      <c r="H68" s="519"/>
      <c r="I68" s="727"/>
      <c r="J68" s="519"/>
      <c r="K68" s="289"/>
      <c r="X68" s="758">
        <v>0</v>
      </c>
    </row>
    <row s="1635" customFormat="1" customHeight="1" ht="22.5" hidden="1">
      <c r="A69" s="2392"/>
      <c r="B69" s="511"/>
      <c r="D69" s="743" t="s">
        <v>311</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89</v>
      </c>
      <c r="E71" s="666" t="s">
        <v>905</v>
      </c>
      <c r="F71" s="660" t="s">
        <v>865</v>
      </c>
      <c r="G71" s="557"/>
      <c r="H71" s="1030"/>
      <c r="I71" s="557"/>
      <c r="J71" s="1030"/>
      <c r="K71" s="302"/>
      <c r="X71" s="758">
        <v>0</v>
      </c>
    </row>
    <row s="1635" customFormat="1" customHeight="1" ht="56.25" hidden="1">
      <c r="A72" s="2392"/>
      <c r="B72" s="511"/>
      <c r="D72" s="665" t="s">
        <v>90</v>
      </c>
      <c r="E72" s="666" t="s">
        <v>906</v>
      </c>
      <c r="F72" s="721" t="s">
        <v>562</v>
      </c>
      <c r="G72" s="742"/>
      <c r="H72" s="1023"/>
      <c r="I72" s="742"/>
      <c r="J72" s="1023"/>
      <c r="K72" s="302"/>
      <c r="X72" s="758">
        <v>0</v>
      </c>
    </row>
    <row s="1635" customFormat="1" customHeight="1" ht="33.75" hidden="1">
      <c r="A73" s="2392"/>
      <c r="B73" s="511"/>
      <c r="D73" s="665" t="s">
        <v>109</v>
      </c>
      <c r="E73" s="666" t="s">
        <v>907</v>
      </c>
      <c r="F73" s="726" t="s">
        <v>823</v>
      </c>
      <c r="G73" s="668"/>
      <c r="H73" s="1023"/>
      <c r="I73" s="668"/>
      <c r="J73" s="1023"/>
      <c r="K73" s="289"/>
      <c r="X73" s="758">
        <v>0</v>
      </c>
    </row>
    <row s="1635" customFormat="1" customHeight="1" ht="22.5" hidden="1">
      <c r="A74" s="2392"/>
      <c r="B74" s="511" t="s">
        <v>592</v>
      </c>
      <c r="D74" s="665" t="s">
        <v>91</v>
      </c>
      <c r="E74" s="666" t="s">
        <v>908</v>
      </c>
      <c r="F74" s="726" t="s">
        <v>307</v>
      </c>
      <c r="G74" s="382"/>
      <c r="H74" s="1023"/>
      <c r="I74" s="382"/>
      <c r="J74" s="1023"/>
      <c r="K74" s="289" t="s">
        <v>635</v>
      </c>
      <c r="X74" s="758">
        <v>0</v>
      </c>
    </row>
    <row s="1635" customFormat="1" customHeight="1" ht="45" hidden="1">
      <c r="A75" s="2392"/>
      <c r="B75" s="511" t="s">
        <v>592</v>
      </c>
      <c r="D75" s="665" t="s">
        <v>656</v>
      </c>
      <c r="E75" s="667" t="s">
        <v>909</v>
      </c>
      <c r="F75" s="721" t="s">
        <v>307</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108</v>
      </c>
      <c r="E78" s="666" t="s">
        <v>913</v>
      </c>
      <c r="F78" s="721" t="s">
        <v>813</v>
      </c>
      <c r="G78" s="724"/>
      <c r="H78" s="1023"/>
      <c r="I78" s="724"/>
      <c r="J78" s="1023"/>
      <c r="K78" s="289" t="s">
        <v>914</v>
      </c>
      <c r="X78" s="758">
        <v>0</v>
      </c>
    </row>
    <row s="1635" customFormat="1" customHeight="1" ht="22.5" hidden="1">
      <c r="A79" s="2392"/>
      <c r="B79" s="511"/>
      <c r="D79" s="665" t="s">
        <v>89</v>
      </c>
      <c r="E79" s="722" t="s">
        <v>915</v>
      </c>
      <c r="F79" s="660" t="s">
        <v>862</v>
      </c>
      <c r="G79" s="724"/>
      <c r="H79" s="1023"/>
      <c r="I79" s="724"/>
      <c r="J79" s="1023"/>
      <c r="K79" s="289" t="s">
        <v>916</v>
      </c>
      <c r="X79" s="758">
        <v>0</v>
      </c>
    </row>
    <row s="1635" customFormat="1" customHeight="1" ht="11.25" hidden="1">
      <c r="A80" s="2392"/>
      <c r="B80" s="511"/>
      <c r="D80" s="665" t="s">
        <v>325</v>
      </c>
      <c r="E80" s="723" t="s">
        <v>917</v>
      </c>
      <c r="F80" s="660" t="s">
        <v>862</v>
      </c>
      <c r="G80" s="724"/>
      <c r="H80" s="1023"/>
      <c r="I80" s="724"/>
      <c r="J80" s="1023"/>
      <c r="K80" s="289"/>
      <c r="X80" s="758">
        <v>0</v>
      </c>
    </row>
    <row s="1635" customFormat="1" customHeight="1" ht="11.25" hidden="1">
      <c r="A81" s="2392"/>
      <c r="B81" s="511"/>
      <c r="D81" s="665" t="s">
        <v>333</v>
      </c>
      <c r="E81" s="723" t="s">
        <v>918</v>
      </c>
      <c r="F81" s="660" t="s">
        <v>862</v>
      </c>
      <c r="G81" s="724"/>
      <c r="H81" s="1023"/>
      <c r="I81" s="724"/>
      <c r="J81" s="1023"/>
      <c r="K81" s="289"/>
      <c r="X81" s="758">
        <v>0</v>
      </c>
    </row>
    <row s="1635" customFormat="1" customHeight="1" ht="11.25" hidden="1">
      <c r="A82" s="2392"/>
      <c r="B82" s="511"/>
      <c r="D82" s="665" t="s">
        <v>335</v>
      </c>
      <c r="E82" s="723" t="s">
        <v>919</v>
      </c>
      <c r="F82" s="660" t="s">
        <v>862</v>
      </c>
      <c r="G82" s="724"/>
      <c r="H82" s="1023"/>
      <c r="I82" s="724"/>
      <c r="J82" s="1023"/>
      <c r="K82" s="289"/>
      <c r="X82" s="758">
        <v>0</v>
      </c>
    </row>
    <row s="1635" customFormat="1" customHeight="1" ht="11.25" hidden="1">
      <c r="A83" s="2392"/>
      <c r="B83" s="511"/>
      <c r="D83" s="665" t="s">
        <v>337</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90</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109</v>
      </c>
      <c r="E95" s="666" t="s">
        <v>931</v>
      </c>
      <c r="F95" s="725" t="s">
        <v>562</v>
      </c>
      <c r="G95" s="727"/>
      <c r="H95" s="1023"/>
      <c r="I95" s="727"/>
      <c r="J95" s="1023"/>
      <c r="K95" s="289" t="s">
        <v>932</v>
      </c>
      <c r="X95" s="758">
        <v>0</v>
      </c>
    </row>
    <row s="1635" customFormat="1" customHeight="1" ht="33.75" hidden="1">
      <c r="A96" s="2392"/>
      <c r="B96" s="511"/>
      <c r="D96" s="665" t="s">
        <v>91</v>
      </c>
      <c r="E96" s="666" t="s">
        <v>933</v>
      </c>
      <c r="F96" s="726" t="s">
        <v>823</v>
      </c>
      <c r="G96" s="728"/>
      <c r="H96" s="1023"/>
      <c r="I96" s="728"/>
      <c r="J96" s="1023"/>
      <c r="K96" s="289"/>
      <c r="X96" s="758">
        <v>0</v>
      </c>
    </row>
    <row s="1635" customFormat="1" customHeight="1" ht="22.5" hidden="1">
      <c r="A97" s="2392"/>
      <c r="B97" s="511" t="s">
        <v>592</v>
      </c>
      <c r="D97" s="665" t="s">
        <v>92</v>
      </c>
      <c r="E97" s="666" t="s">
        <v>934</v>
      </c>
      <c r="F97" s="726" t="s">
        <v>307</v>
      </c>
      <c r="G97" s="385"/>
      <c r="H97" s="1023"/>
      <c r="I97" s="385"/>
      <c r="J97" s="1023"/>
      <c r="K97" s="289" t="s">
        <v>635</v>
      </c>
      <c r="X97" s="758">
        <v>0</v>
      </c>
    </row>
    <row s="1635" customFormat="1" customHeight="1" ht="45" hidden="1">
      <c r="A98" s="2392"/>
      <c r="B98" s="511" t="s">
        <v>592</v>
      </c>
      <c r="D98" s="665" t="s">
        <v>935</v>
      </c>
      <c r="E98" s="667" t="s">
        <v>936</v>
      </c>
      <c r="F98" s="721" t="s">
        <v>307</v>
      </c>
      <c r="G98" s="385"/>
      <c r="H98" s="1023"/>
      <c r="I98" s="385"/>
      <c r="J98" s="1023"/>
      <c r="K98" s="289" t="s">
        <v>635</v>
      </c>
      <c r="X98" s="758">
        <v>0</v>
      </c>
    </row>
    <row s="1635" customFormat="1" customHeight="1" ht="95.25" hidden="1">
      <c r="A99" s="2392"/>
      <c r="B99" s="511" t="s">
        <v>592</v>
      </c>
      <c r="D99" s="665" t="s">
        <v>110</v>
      </c>
      <c r="E99" s="666" t="s">
        <v>937</v>
      </c>
      <c r="F99" s="721" t="s">
        <v>307</v>
      </c>
      <c r="G99" s="385"/>
      <c r="H99" s="1023"/>
      <c r="I99" s="385"/>
      <c r="J99" s="1023"/>
      <c r="K99" s="289" t="s">
        <v>635</v>
      </c>
      <c r="X99" s="758">
        <v>0</v>
      </c>
    </row>
    <row s="1635" customFormat="1" customHeight="1" ht="22.5" hidden="1">
      <c r="A100" s="2392"/>
      <c r="B100" s="511" t="s">
        <v>592</v>
      </c>
      <c r="D100" s="665" t="s">
        <v>146</v>
      </c>
      <c r="E100" s="666" t="s">
        <v>938</v>
      </c>
      <c r="F100" s="721" t="s">
        <v>307</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5FFEB-660E-B316-5158-534AF786E85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98</v>
      </c>
      <c r="E11" s="594" t="s">
        <v>108</v>
      </c>
      <c r="F11" s="594" t="s">
        <v>89</v>
      </c>
      <c r="G11" s="2115" t="s">
        <v>90</v>
      </c>
      <c r="H11" s="2116"/>
      <c r="I11" s="594" t="s">
        <v>109</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98</v>
      </c>
      <c r="E13" s="2109"/>
      <c r="F13" s="2112" t="s">
        <v>65</v>
      </c>
      <c r="G13" s="2113"/>
      <c r="H13" s="2114">
        <v>1</v>
      </c>
      <c r="I13" s="2105" t="str">
        <f>IF(U13="","",INDEX(TERRITORY_MR_LIST,MATCH(U13,TERRITORY_LIST_ID,0)))</f>
        <v/>
      </c>
      <c r="J13" s="2107" t="s">
        <v>19</v>
      </c>
      <c r="K13" s="602"/>
      <c r="L13" s="527" t="s">
        <v>98</v>
      </c>
      <c r="M13" s="603" t="s">
        <v>28</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9B8CB-0424-F918-9B68-04C83F38702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500</v>
      </c>
      <c r="D3" s="689" t="str">
        <f>B3&amp;".1"</f>
        <v>.1</v>
      </c>
      <c r="E3" s="690" t="s">
        <v>939</v>
      </c>
      <c r="F3" s="691" t="s">
        <v>307</v>
      </c>
      <c r="G3" s="686"/>
      <c r="H3" s="401"/>
      <c r="I3" s="686"/>
      <c r="J3" s="401"/>
      <c r="K3" s="289" t="s">
        <v>940</v>
      </c>
      <c r="V3" s="505">
        <v>0</v>
      </c>
    </row>
    <row customHeight="1" ht="15" hidden="1">
      <c r="A4" s="505"/>
      <c r="B4" s="2397"/>
      <c r="C4" s="2398"/>
      <c r="D4" s="689" t="str">
        <f>B3&amp;".2"</f>
        <v>.2</v>
      </c>
      <c r="E4" s="690" t="s">
        <v>941</v>
      </c>
      <c r="F4" s="691" t="s">
        <v>307</v>
      </c>
      <c r="G4" s="1738" t="s">
        <v>28</v>
      </c>
      <c r="H4" s="401"/>
      <c r="I4" s="1738" t="s">
        <v>28</v>
      </c>
      <c r="J4" s="401"/>
      <c r="K4" s="289" t="s">
        <v>942</v>
      </c>
      <c r="V4" s="505">
        <v>0</v>
      </c>
    </row>
    <row s="1366" customFormat="1" customHeight="1" ht="15" hidden="1">
      <c r="C5" s="672"/>
      <c r="U5" s="420"/>
      <c r="V5" s="417">
        <v>0</v>
      </c>
    </row>
    <row customHeight="1" ht="22.5" hidden="1">
      <c r="A6" s="505"/>
      <c r="B6" s="2397"/>
      <c r="C6" s="2398" t="s">
        <v>500</v>
      </c>
      <c r="D6" s="689" t="str">
        <f>B6&amp;".1"</f>
        <v>.1</v>
      </c>
      <c r="E6" s="690" t="s">
        <v>943</v>
      </c>
      <c r="F6" s="691" t="s">
        <v>307</v>
      </c>
      <c r="G6" s="686"/>
      <c r="H6" s="401"/>
      <c r="I6" s="686"/>
      <c r="J6" s="401"/>
      <c r="K6" s="289" t="s">
        <v>944</v>
      </c>
      <c r="V6" s="505">
        <v>0</v>
      </c>
    </row>
    <row customHeight="1" ht="15" hidden="1">
      <c r="A7" s="505"/>
      <c r="B7" s="2397"/>
      <c r="C7" s="2398"/>
      <c r="D7" s="689" t="str">
        <f>B6&amp;".2"</f>
        <v>.2</v>
      </c>
      <c r="E7" s="690" t="s">
        <v>941</v>
      </c>
      <c r="F7" s="691" t="s">
        <v>307</v>
      </c>
      <c r="G7" s="1738" t="s">
        <v>28</v>
      </c>
      <c r="H7" s="401"/>
      <c r="I7" s="1738" t="s">
        <v>28</v>
      </c>
      <c r="J7" s="401"/>
      <c r="K7" s="289" t="s">
        <v>942</v>
      </c>
      <c r="V7" s="505">
        <v>0</v>
      </c>
    </row>
    <row s="1366" customFormat="1" customHeight="1" ht="15" hidden="1">
      <c r="C8" s="672"/>
      <c r="U8" s="420"/>
      <c r="V8" s="417">
        <v>0</v>
      </c>
    </row>
    <row customHeight="1" ht="22.5" hidden="1">
      <c r="A9" s="505"/>
      <c r="B9" s="2397"/>
      <c r="C9" s="2398" t="s">
        <v>500</v>
      </c>
      <c r="D9" s="689" t="str">
        <f>B9&amp;".1"</f>
        <v>.1</v>
      </c>
      <c r="E9" s="690" t="s">
        <v>945</v>
      </c>
      <c r="F9" s="691" t="s">
        <v>307</v>
      </c>
      <c r="G9" s="697" t="s">
        <v>28</v>
      </c>
      <c r="H9" s="401" t="s">
        <v>28</v>
      </c>
      <c r="I9" s="697" t="s">
        <v>28</v>
      </c>
      <c r="J9" s="401" t="s">
        <v>28</v>
      </c>
      <c r="K9" s="289"/>
      <c r="V9" s="505">
        <v>0</v>
      </c>
    </row>
    <row customHeight="1" ht="15" hidden="1">
      <c r="A10" s="505"/>
      <c r="B10" s="2397"/>
      <c r="C10" s="2398"/>
      <c r="D10" s="689" t="str">
        <f>B9&amp;".2"</f>
        <v>.2</v>
      </c>
      <c r="E10" s="690" t="s">
        <v>946</v>
      </c>
      <c r="F10" s="691" t="s">
        <v>307</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307</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500</v>
      </c>
      <c r="D13" s="689" t="str">
        <f>B13&amp;".1"</f>
        <v>.1</v>
      </c>
      <c r="E13" s="690" t="s">
        <v>950</v>
      </c>
      <c r="F13" s="691" t="s">
        <v>307</v>
      </c>
      <c r="G13" s="697" t="s">
        <v>28</v>
      </c>
      <c r="H13" s="401" t="s">
        <v>28</v>
      </c>
      <c r="I13" s="697" t="s">
        <v>28</v>
      </c>
      <c r="J13" s="401" t="s">
        <v>28</v>
      </c>
      <c r="K13" s="289" t="s">
        <v>951</v>
      </c>
      <c r="V13" s="505">
        <v>0</v>
      </c>
    </row>
    <row customHeight="1" ht="15" hidden="1">
      <c r="B14" s="2397"/>
      <c r="C14" s="2398"/>
      <c r="D14" s="689" t="str">
        <f>B13&amp;".2"</f>
        <v>.2</v>
      </c>
      <c r="E14" s="690" t="s">
        <v>952</v>
      </c>
      <c r="F14" s="691" t="s">
        <v>307</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302</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301</v>
      </c>
      <c r="E29" s="2370"/>
      <c r="F29" s="2370"/>
      <c r="G29" s="887"/>
      <c r="H29" s="887"/>
      <c r="I29" s="887"/>
      <c r="J29" s="888"/>
      <c r="K29" s="2195"/>
      <c r="U29" s="675"/>
      <c r="V29" s="758">
        <v>15</v>
      </c>
    </row>
    <row customHeight="1" ht="35.699999999999996">
      <c r="C30" s="176"/>
      <c r="D30" s="761" t="s">
        <v>87</v>
      </c>
      <c r="E30" s="760" t="s">
        <v>303</v>
      </c>
      <c r="F30" s="760" t="s">
        <v>570</v>
      </c>
      <c r="G30" s="808" t="s">
        <v>304</v>
      </c>
      <c r="H30" s="807" t="s">
        <v>391</v>
      </c>
      <c r="I30" s="684" t="s">
        <v>304</v>
      </c>
      <c r="J30" s="465" t="s">
        <v>391</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307</v>
      </c>
      <c r="G32" s="813" t="s">
        <v>307</v>
      </c>
      <c r="H32" s="813" t="s">
        <v>307</v>
      </c>
      <c r="I32" s="691" t="s">
        <v>307</v>
      </c>
      <c r="J32" s="691" t="s">
        <v>307</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307</v>
      </c>
      <c r="G34" s="820" t="s">
        <v>307</v>
      </c>
      <c r="H34" s="820" t="s">
        <v>307</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307</v>
      </c>
      <c r="G36" s="814" t="s">
        <v>960</v>
      </c>
      <c r="H36" s="813" t="s">
        <v>307</v>
      </c>
      <c r="I36" s="524" t="s">
        <v>960</v>
      </c>
      <c r="J36" s="691" t="s">
        <v>307</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307</v>
      </c>
      <c r="G38" s="814" t="s">
        <v>960</v>
      </c>
      <c r="H38" s="815" t="s">
        <v>307</v>
      </c>
      <c r="I38" s="524" t="s">
        <v>960</v>
      </c>
      <c r="J38" s="521" t="s">
        <v>307</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0904F-F579-0BFE-974B-D8E2848690B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"Водоканал"</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88</v>
      </c>
      <c r="R10" s="915" t="s">
        <v>981</v>
      </c>
      <c r="S10" s="915" t="s">
        <v>982</v>
      </c>
      <c r="T10" s="916" t="s">
        <v>983</v>
      </c>
      <c r="U10" s="915" t="s">
        <v>88</v>
      </c>
      <c r="V10" s="915" t="s">
        <v>984</v>
      </c>
      <c r="W10" s="915" t="s">
        <v>982</v>
      </c>
      <c r="X10" s="916" t="s">
        <v>983</v>
      </c>
      <c r="Y10" s="301" t="s">
        <v>985</v>
      </c>
      <c r="Z10" s="2101" t="s">
        <v>87</v>
      </c>
      <c r="AA10" s="2103"/>
      <c r="AB10" s="1049" t="s">
        <v>986</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4F4C3-7F5E-3285-12E9-ABD0CB6B094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1010</v>
      </c>
      <c r="K12" s="2127"/>
      <c r="L12" s="2232"/>
      <c r="M12" s="2232"/>
      <c r="N12" s="2127"/>
      <c r="O12" s="2127"/>
      <c r="P12" s="2418"/>
      <c r="Q12" s="2418"/>
      <c r="R12" s="2418"/>
      <c r="S12" s="1134" t="s">
        <v>85</v>
      </c>
      <c r="T12" s="1134" t="s">
        <v>86</v>
      </c>
      <c r="U12" s="1134" t="s">
        <v>84</v>
      </c>
      <c r="V12" s="1134" t="s">
        <v>1011</v>
      </c>
      <c r="W12" s="1134" t="s">
        <v>84</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E5897-CC84-BDB1-6398-D39A35187D0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308</v>
      </c>
      <c r="G30" s="1237" t="s">
        <v>1051</v>
      </c>
      <c r="H30" s="1236">
        <f>SUM(I30:J30)</f>
        <v>0</v>
      </c>
      <c r="I30" s="1235"/>
      <c r="J30" s="1225"/>
      <c r="K30" s="1234"/>
      <c r="W30" s="1155">
        <v>11</v>
      </c>
    </row>
    <row customHeight="1" ht="11.549999999999999">
      <c r="F31" s="1230" t="s">
        <v>311</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325</v>
      </c>
      <c r="G33" s="1237" t="s">
        <v>1054</v>
      </c>
      <c r="H33" s="1236">
        <f>SUM(I33:J33)</f>
        <v>0</v>
      </c>
      <c r="I33" s="1235"/>
      <c r="J33" s="1225"/>
      <c r="K33" s="1234"/>
      <c r="W33" s="1155">
        <v>46</v>
      </c>
    </row>
    <row customHeight="1" ht="11.549999999999999">
      <c r="F34" s="1230" t="s">
        <v>333</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98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108</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308</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311</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658AA-2221-6555-A831-7AC8A622DB8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64D02-FB8C-7CE2-C721-7AB2849CB9A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500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302</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301</v>
      </c>
      <c r="E12" s="2370"/>
      <c r="F12" s="2370"/>
      <c r="G12" s="887"/>
      <c r="H12" s="887"/>
      <c r="I12" s="2127"/>
      <c r="R12" s="675"/>
      <c r="S12" s="758">
        <v>15</v>
      </c>
    </row>
    <row customHeight="1" ht="35.699999999999996">
      <c r="C13" s="176"/>
      <c r="D13" s="761" t="s">
        <v>87</v>
      </c>
      <c r="E13" s="760" t="s">
        <v>303</v>
      </c>
      <c r="F13" s="760" t="s">
        <v>570</v>
      </c>
      <c r="G13" s="808" t="s">
        <v>304</v>
      </c>
      <c r="H13" s="754" t="s">
        <v>304</v>
      </c>
      <c r="I13" s="2127"/>
      <c r="S13" s="505">
        <v>34</v>
      </c>
    </row>
    <row customHeight="1" ht="15" hidden="1">
      <c r="C14" s="176"/>
      <c r="D14" s="593" t="s">
        <v>98</v>
      </c>
      <c r="E14" s="593" t="s">
        <v>108</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1119</v>
      </c>
      <c r="E20" s="688"/>
      <c r="F20" s="509"/>
      <c r="G20" s="509"/>
      <c r="H20" s="509"/>
      <c r="I20" s="1763"/>
      <c r="S20" s="505">
        <v>0</v>
      </c>
    </row>
    <row customHeight="1" ht="29.25">
      <c r="C21" s="451"/>
      <c r="D21" s="539" t="s">
        <v>314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891A9-A199-2CB6-129F-4EA00E29AA2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87</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307</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307</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307</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323</v>
      </c>
      <c r="F22" s="338"/>
      <c r="G22" s="339"/>
      <c r="Q22" s="83">
        <v>15</v>
      </c>
    </row>
    <row s="1635" customFormat="1" customHeight="1" ht="22.5" hidden="1">
      <c r="A23" s="343"/>
      <c r="B23" s="1160"/>
      <c r="C23" s="376"/>
      <c r="D23" s="1673" t="s">
        <v>108</v>
      </c>
      <c r="E23" s="197" t="s">
        <v>1126</v>
      </c>
      <c r="F23" s="1670" t="s">
        <v>307</v>
      </c>
      <c r="G23" s="345"/>
      <c r="I23" s="1624"/>
      <c r="J23" s="1624"/>
      <c r="Q23" s="1631">
        <v>0</v>
      </c>
    </row>
    <row s="1635" customFormat="1" customHeight="1" ht="14.25" hidden="1">
      <c r="A24" s="343"/>
      <c r="B24" s="1160"/>
      <c r="C24" s="376"/>
      <c r="D24" s="1673" t="s">
        <v>712</v>
      </c>
      <c r="E24" s="1672" t="s">
        <v>1127</v>
      </c>
      <c r="F24" s="1670" t="s">
        <v>307</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E3862-54D3-ACAB-C4CC-2D7506CC0E5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500</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500</v>
      </c>
      <c r="D4" s="1673"/>
      <c r="E4" s="205" t="s">
        <v>1130</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500</v>
      </c>
      <c r="D6" s="1673"/>
      <c r="E6" s="206" t="s">
        <v>1131</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500</v>
      </c>
      <c r="D8" s="1673"/>
      <c r="E8" s="206" t="s">
        <v>1132</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500</v>
      </c>
      <c r="D10" s="1673"/>
      <c r="E10" s="206" t="s">
        <v>1133</v>
      </c>
      <c r="F10" s="1670"/>
      <c r="G10" s="1674"/>
      <c r="H10" s="1670" t="s">
        <v>307</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87</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307</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307</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1140</v>
      </c>
      <c r="M26" s="83">
        <v>14</v>
      </c>
    </row>
    <row customHeight="1" ht="15.75">
      <c r="A27" s="1683" t="s">
        <v>98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c r="H29" s="198" t="s">
        <v>307</v>
      </c>
      <c r="I29" s="2169" t="s">
        <v>1141</v>
      </c>
      <c r="M29" s="83">
        <v>20</v>
      </c>
    </row>
    <row customHeight="1" ht="15.75">
      <c r="A30" s="1683" t="s">
        <v>108</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1142</v>
      </c>
      <c r="E33" s="206" t="s">
        <v>1131</v>
      </c>
      <c r="F33" s="198"/>
      <c r="G33" s="257"/>
      <c r="H33" s="198" t="s">
        <v>307</v>
      </c>
      <c r="I33" s="2169" t="s">
        <v>1143</v>
      </c>
      <c r="M33" s="83">
        <v>14</v>
      </c>
    </row>
    <row customHeight="1" ht="15.75">
      <c r="A34" s="1683" t="s">
        <v>89</v>
      </c>
      <c r="C34" s="96"/>
      <c r="D34" s="109"/>
      <c r="E34" s="204" t="s">
        <v>323</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1144</v>
      </c>
      <c r="E36" s="206" t="s">
        <v>1132</v>
      </c>
      <c r="F36" s="198"/>
      <c r="G36" s="257"/>
      <c r="H36" s="198" t="s">
        <v>307</v>
      </c>
      <c r="I36" s="2143" t="s">
        <v>1145</v>
      </c>
      <c r="M36" s="83">
        <v>14</v>
      </c>
    </row>
    <row customHeight="1" ht="15.75">
      <c r="A37" s="1683" t="s">
        <v>90</v>
      </c>
      <c r="C37" s="96"/>
      <c r="D37" s="109"/>
      <c r="E37" s="204" t="s">
        <v>323</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887</v>
      </c>
      <c r="E39" s="206" t="s">
        <v>1133</v>
      </c>
      <c r="F39" s="198"/>
      <c r="G39" s="207"/>
      <c r="H39" s="198" t="s">
        <v>307</v>
      </c>
      <c r="I39" s="2169" t="s">
        <v>1146</v>
      </c>
      <c r="L39" s="155" t="s">
        <v>1134</v>
      </c>
      <c r="M39" s="83">
        <v>14</v>
      </c>
    </row>
    <row customHeight="1" ht="15.75">
      <c r="A40" s="1683" t="s">
        <v>109</v>
      </c>
      <c r="C40" s="96"/>
      <c r="D40" s="109"/>
      <c r="E40" s="204" t="s">
        <v>323</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2EB3D-C814-13B5-057D-AEB6A45CD3F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306" sqref="K30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37</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37</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37</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45503.36809027778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975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87</v>
      </c>
      <c r="F20" s="2224" t="s">
        <v>120</v>
      </c>
      <c r="G20" s="2224" t="s">
        <v>121</v>
      </c>
      <c r="H20" s="2386" t="s">
        <v>1150</v>
      </c>
      <c r="I20" s="2387"/>
      <c r="J20" s="2433"/>
      <c r="K20" s="2224" t="s">
        <v>304</v>
      </c>
      <c r="L20" s="2224" t="s">
        <v>391</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98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221</v>
      </c>
      <c r="B51" s="1780" t="s">
        <v>222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307</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226</v>
      </c>
      <c r="B54" s="1780" t="s">
        <v>227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231</v>
      </c>
      <c r="B57" s="1780" t="s">
        <v>232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подвоз воды в сфере холодного водоснабжения осуществляемый жителям г. Горно-Алтайска  по пер. Красноармейский </v>
      </c>
      <c r="H60" s="1862"/>
      <c r="I60" s="1739">
        <v>45519.38097222222</v>
      </c>
      <c r="J60" s="1773">
        <v>45657.381006944444</v>
      </c>
      <c r="K60" s="1865" t="s">
        <v>1154</v>
      </c>
      <c r="L60" s="1862" t="s">
        <v>307</v>
      </c>
      <c r="M60" s="2170"/>
      <c r="N60" s="334"/>
      <c r="O60" s="1624"/>
      <c r="P60" s="1624"/>
      <c r="AH60" s="1631">
        <v>0</v>
      </c>
    </row>
    <row s="1635" customFormat="1" customHeight="1" ht="18.75">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246</v>
      </c>
      <c r="B63" s="1780" t="s">
        <v>247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251</v>
      </c>
      <c r="B66" s="1780" t="s">
        <v>252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256</v>
      </c>
      <c r="B69" s="1780" t="s">
        <v>257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261</v>
      </c>
      <c r="B72" s="1780" t="s">
        <v>262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307</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271</v>
      </c>
      <c r="B78" s="1780" t="s">
        <v>272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276</v>
      </c>
      <c r="B81" s="1780" t="s">
        <v>277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307</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307</v>
      </c>
      <c r="G85" s="198" t="s">
        <v>307</v>
      </c>
      <c r="H85" s="2218" t="s">
        <v>307</v>
      </c>
      <c r="I85" s="2220"/>
      <c r="J85" s="198" t="s">
        <v>307</v>
      </c>
      <c r="K85" s="198" t="s">
        <v>307</v>
      </c>
      <c r="L85" s="401"/>
      <c r="M85" s="345" t="s">
        <v>1155</v>
      </c>
      <c r="N85" s="334"/>
      <c r="AH85" s="374">
        <v>34</v>
      </c>
    </row>
    <row customHeight="1" ht="19.95">
      <c r="A86" s="1780"/>
      <c r="B86" s="1780"/>
      <c r="D86" s="376"/>
      <c r="E86" s="147" t="s">
        <v>89</v>
      </c>
      <c r="F86" s="2460" t="s">
        <v>1156</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221</v>
      </c>
      <c r="B114" s="1780" t="s">
        <v>222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307</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226</v>
      </c>
      <c r="B117" s="1780" t="s">
        <v>227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231</v>
      </c>
      <c r="B120" s="1780" t="s">
        <v>232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подвоз воды в сфере холодного водоснабжения осуществляемый жителям г. Горно-Алтайска  по пер. Красноармейский </v>
      </c>
      <c r="H123" s="1862"/>
      <c r="I123" s="1739">
        <v>45519.38134259259</v>
      </c>
      <c r="J123" s="1773">
        <v>45657.381377314814</v>
      </c>
      <c r="K123" s="1778">
        <v>490.8</v>
      </c>
      <c r="L123" s="1862" t="s">
        <v>307</v>
      </c>
      <c r="M123" s="341"/>
      <c r="N123" s="334"/>
      <c r="O123" s="1624"/>
      <c r="P123" s="1624"/>
      <c r="AH123" s="1631">
        <v>0</v>
      </c>
    </row>
    <row s="1635" customFormat="1" customHeight="1" ht="18.75">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246</v>
      </c>
      <c r="B126" s="1780" t="s">
        <v>247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251</v>
      </c>
      <c r="B129" s="1780" t="s">
        <v>252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256</v>
      </c>
      <c r="B132" s="1780" t="s">
        <v>257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261</v>
      </c>
      <c r="B135" s="1780" t="s">
        <v>262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307</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271</v>
      </c>
      <c r="B141" s="1780" t="s">
        <v>272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276</v>
      </c>
      <c r="B144" s="1780" t="s">
        <v>277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307</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221</v>
      </c>
      <c r="B175" s="1780" t="s">
        <v>222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307</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226</v>
      </c>
      <c r="B178" s="1780" t="s">
        <v>227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231</v>
      </c>
      <c r="B181" s="1780" t="s">
        <v>232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подвоз воды в сфере холодного водоснабжения осуществляемый жителям г. Горно-Алтайска  по пер. Красноармейский </v>
      </c>
      <c r="H184" s="1862"/>
      <c r="I184" s="1739">
        <v>45519.3840625</v>
      </c>
      <c r="J184" s="1773">
        <v>45657.384097222224</v>
      </c>
      <c r="K184" s="1778">
        <v>0.12</v>
      </c>
      <c r="L184" s="1862" t="s">
        <v>307</v>
      </c>
      <c r="M184" s="341"/>
      <c r="N184" s="334"/>
      <c r="O184" s="1624"/>
      <c r="P184" s="1624"/>
      <c r="AH184" s="1631">
        <v>0</v>
      </c>
    </row>
    <row s="1635" customFormat="1" customHeight="1" ht="18.75">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246</v>
      </c>
      <c r="B187" s="1780" t="s">
        <v>247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251</v>
      </c>
      <c r="B190" s="1780" t="s">
        <v>252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256</v>
      </c>
      <c r="B193" s="1780" t="s">
        <v>257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261</v>
      </c>
      <c r="B196" s="1780" t="s">
        <v>262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307</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307</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221</v>
      </c>
      <c r="B236" s="1780" t="s">
        <v>222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307</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226</v>
      </c>
      <c r="B239" s="1780" t="s">
        <v>227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231</v>
      </c>
      <c r="B242" s="1780" t="s">
        <v>232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подвоз воды в сфере холодного водоснабжения осуществляемый жителям г. Горно-Алтайска  по пер. Красноармейский </v>
      </c>
      <c r="H245" s="1862"/>
      <c r="I245" s="1739">
        <v>45519.38418981482</v>
      </c>
      <c r="J245" s="1773">
        <v>45657.38425925926</v>
      </c>
      <c r="K245" s="1778">
        <v>0</v>
      </c>
      <c r="L245" s="1862" t="s">
        <v>307</v>
      </c>
      <c r="M245" s="341"/>
      <c r="N245" s="334"/>
      <c r="O245" s="1624"/>
      <c r="P245" s="1624"/>
      <c r="AH245" s="1631">
        <v>0</v>
      </c>
    </row>
    <row s="1635" customFormat="1" customHeight="1" ht="18.75">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246</v>
      </c>
      <c r="B248" s="1780" t="s">
        <v>247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251</v>
      </c>
      <c r="B251" s="1780" t="s">
        <v>252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256</v>
      </c>
      <c r="B254" s="1780" t="s">
        <v>257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261</v>
      </c>
      <c r="B257" s="1780" t="s">
        <v>262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307</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271</v>
      </c>
      <c r="B263" s="1780" t="s">
        <v>272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276</v>
      </c>
      <c r="B266" s="1780" t="s">
        <v>277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307</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221</v>
      </c>
      <c r="B297" s="1780" t="s">
        <v>222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307</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226</v>
      </c>
      <c r="B300" s="1780" t="s">
        <v>227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231</v>
      </c>
      <c r="B303" s="1780" t="s">
        <v>232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подвоз воды в сфере холодного водоснабжения осуществляемый жителям г. Горно-Алтайска  по пер. Красноармейский </v>
      </c>
      <c r="H306" s="1862"/>
      <c r="I306" s="1739">
        <v>45519.38434027778</v>
      </c>
      <c r="J306" s="1773">
        <v>45657.38443287037</v>
      </c>
      <c r="K306" s="1778">
        <v>0</v>
      </c>
      <c r="L306" s="1862" t="s">
        <v>307</v>
      </c>
      <c r="M306" s="341"/>
      <c r="N306" s="334"/>
      <c r="O306" s="1624"/>
      <c r="P306" s="1624"/>
      <c r="AH306" s="1631">
        <v>0</v>
      </c>
    </row>
    <row s="1635" customFormat="1" customHeight="1" ht="18.75">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246</v>
      </c>
      <c r="B309" s="1780" t="s">
        <v>247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251</v>
      </c>
      <c r="B312" s="1780" t="s">
        <v>252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256</v>
      </c>
      <c r="B315" s="1780" t="s">
        <v>257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261</v>
      </c>
      <c r="B318" s="1780" t="s">
        <v>262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307</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271</v>
      </c>
      <c r="B324" s="1780" t="s">
        <v>272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276</v>
      </c>
      <c r="B327" s="1780" t="s">
        <v>277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307</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28FE6-09B8-69CE-1301-26CF5FDE8CA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500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87</v>
      </c>
      <c r="E9" s="108" t="s">
        <v>303</v>
      </c>
      <c r="F9" s="108" t="s">
        <v>304</v>
      </c>
      <c r="G9" s="108" t="s">
        <v>391</v>
      </c>
      <c r="H9" s="2389"/>
      <c r="R9" s="374">
        <v>23</v>
      </c>
    </row>
    <row customHeight="1" ht="14.699999999999998">
      <c r="A10" s="343"/>
      <c r="C10" s="376"/>
      <c r="D10" s="147" t="s">
        <v>98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1158</v>
      </c>
      <c r="G10" s="2689" t="s">
        <v>1159</v>
      </c>
      <c r="H10" s="2169" t="s">
        <v>1160</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1161</v>
      </c>
      <c r="G11" s="2689" t="s">
        <v>1159</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689"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689" t="s">
        <v>1159</v>
      </c>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43F8A0F-765E-AFEA-9484-FF1B4C6AD668}"/>
    <hyperlink ref="G11" r:id="rId3" xr:uid="{A880EC93-C2EA-731C-498C-D2F3C5BD09D7}"/>
    <hyperlink ref="G12" r:id="rId4" xr:uid="{DA78773A-FE8C-DD5F-78CA-07F7C56688DB}"/>
    <hyperlink ref="G13" r:id="rId5" xr:uid="{1BF9E8F2-68C9-9331-AFAD-CB65E00F42B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4BA7C-52F8-BC34-4085-B380CDBD5212}"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84" sqref="G84:G8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120</v>
      </c>
      <c r="F9" s="2103"/>
      <c r="G9" s="2127" t="s">
        <v>104</v>
      </c>
      <c r="H9" s="2127" t="s">
        <v>87</v>
      </c>
      <c r="I9" s="2127"/>
      <c r="J9" s="2127" t="s">
        <v>121</v>
      </c>
      <c r="K9" s="2155" t="s">
        <v>122</v>
      </c>
      <c r="L9" s="2155"/>
      <c r="M9" s="2155"/>
      <c r="N9" s="2155"/>
      <c r="O9" s="2155" t="s">
        <v>123</v>
      </c>
      <c r="P9" s="2155"/>
      <c r="Q9" s="2155"/>
      <c r="R9" s="2155"/>
      <c r="S9" s="2155" t="s">
        <v>124</v>
      </c>
      <c r="T9" s="2155"/>
      <c r="U9" s="2155"/>
      <c r="V9" s="2155"/>
      <c r="W9" s="2127" t="s">
        <v>125</v>
      </c>
      <c r="AR9" s="104">
        <v>27</v>
      </c>
    </row>
    <row customHeight="1" ht="31.5">
      <c r="D10" s="2127"/>
      <c r="E10" s="1284" t="s">
        <v>88</v>
      </c>
      <c r="F10" s="1284" t="s">
        <v>126</v>
      </c>
      <c r="G10" s="2127"/>
      <c r="H10" s="2127"/>
      <c r="I10" s="2127"/>
      <c r="J10" s="2127"/>
      <c r="K10" s="110" t="s">
        <v>107</v>
      </c>
      <c r="L10" s="2127" t="s">
        <v>87</v>
      </c>
      <c r="M10" s="2127"/>
      <c r="N10" s="110" t="s">
        <v>127</v>
      </c>
      <c r="O10" s="110" t="s">
        <v>107</v>
      </c>
      <c r="P10" s="2127" t="s">
        <v>87</v>
      </c>
      <c r="Q10" s="2127"/>
      <c r="R10" s="110" t="s">
        <v>127</v>
      </c>
      <c r="S10" s="283" t="s">
        <v>107</v>
      </c>
      <c r="T10" s="2127" t="s">
        <v>87</v>
      </c>
      <c r="U10" s="2127"/>
      <c r="V10" s="283" t="s">
        <v>88</v>
      </c>
      <c r="W10" s="2127"/>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hidden="1">
      <c r="D11" s="1249" t="s">
        <v>98</v>
      </c>
      <c r="E11" s="1249" t="s">
        <v>108</v>
      </c>
      <c r="F11" s="1249"/>
      <c r="G11" s="1249" t="s">
        <v>89</v>
      </c>
      <c r="H11" s="2156" t="s">
        <v>109</v>
      </c>
      <c r="I11" s="2156"/>
      <c r="J11" s="1249" t="s">
        <v>91</v>
      </c>
      <c r="K11" s="1249" t="s">
        <v>92</v>
      </c>
      <c r="L11" s="2156" t="s">
        <v>110</v>
      </c>
      <c r="M11" s="2156"/>
      <c r="N11" s="1249" t="s">
        <v>146</v>
      </c>
      <c r="O11" s="1249" t="s">
        <v>147</v>
      </c>
      <c r="P11" s="2156" t="s">
        <v>148</v>
      </c>
      <c r="Q11" s="2156"/>
      <c r="R11" s="1249" t="s">
        <v>149</v>
      </c>
      <c r="S11" s="1249" t="s">
        <v>148</v>
      </c>
      <c r="T11" s="2156" t="s">
        <v>149</v>
      </c>
      <c r="U11" s="2156"/>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221</v>
      </c>
      <c r="AD79" s="1267" t="s">
        <v>222</v>
      </c>
      <c r="AE79" s="1267" t="s">
        <v>223</v>
      </c>
      <c r="AF79" s="1267" t="s">
        <v>224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226</v>
      </c>
      <c r="AD84" s="1267" t="s">
        <v>227</v>
      </c>
      <c r="AE84" s="1267" t="s">
        <v>228</v>
      </c>
      <c r="AF84" s="1267" t="s">
        <v>229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231</v>
      </c>
      <c r="AD89" s="1267" t="s">
        <v>232</v>
      </c>
      <c r="AE89" s="1267" t="s">
        <v>233</v>
      </c>
      <c r="AF89" s="1267" t="s">
        <v>234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235</v>
      </c>
      <c r="F94" s="2145" t="s">
        <v>65</v>
      </c>
      <c r="G94" s="2630" t="str">
        <f>INDEX(VD_NAME_LIST,MATCH("4189676",VD_ID_LIST,0))</f>
        <v>Транспортировка. Подвозная вода</v>
      </c>
      <c r="H94" s="2553"/>
      <c r="I94" s="2553">
        <v>1</v>
      </c>
      <c r="J94" s="2501" t="s">
        <v>236</v>
      </c>
      <c r="K94" s="2185" t="s">
        <v>19</v>
      </c>
      <c r="L94" s="2108"/>
      <c r="M94" s="2108" t="s">
        <v>98</v>
      </c>
      <c r="N94" s="438" t="s">
        <v>28</v>
      </c>
      <c r="O94" s="2185" t="s">
        <v>19</v>
      </c>
      <c r="P94" s="2108"/>
      <c r="Q94" s="2108" t="s">
        <v>98</v>
      </c>
      <c r="R94" s="2631" t="s">
        <v>28</v>
      </c>
      <c r="S94" s="2406" t="s">
        <v>19</v>
      </c>
      <c r="T94" s="2406"/>
      <c r="U94" s="2406" t="s">
        <v>98</v>
      </c>
      <c r="V94" s="1434"/>
      <c r="W94" s="2501"/>
      <c r="X94" s="1267"/>
      <c r="Y94" s="1267"/>
      <c r="Z94" s="1267"/>
      <c r="AA94" s="1267"/>
      <c r="AB94" s="1267" t="s">
        <v>237</v>
      </c>
      <c r="AC94" s="1267" t="s">
        <v>238</v>
      </c>
      <c r="AD94" s="1267" t="s">
        <v>239</v>
      </c>
      <c r="AE94" s="1267" t="s">
        <v>240</v>
      </c>
      <c r="AF94" s="1267" t="s">
        <v>241</v>
      </c>
      <c r="AG94" s="1267"/>
      <c r="AH94" s="1267" t="str">
        <f>IF($E$94=0,"",$E$94)</f>
        <v>Тариф на подвоз воды</v>
      </c>
      <c r="AI94" s="1267" t="str">
        <f>IF($G$94=0,"",$G$94)</f>
        <v>Транспортировка. Подвозная вода</v>
      </c>
      <c r="AJ94" s="1267" t="str">
        <f>IF($J$94=0,"",$J$94)</f>
        <v>подвоз воды в сфере холодного водоснабжения осуществляемый жителям г. Горно-Алтайска  по пер. Красноармейский </v>
      </c>
      <c r="AK94" s="1267" t="str">
        <f>IF($K$94="нет","без дифференциации",IF($N$94=0,"",$N$94))</f>
        <v>без дифференциации</v>
      </c>
      <c r="AL94" s="1267" t="str">
        <f>IF($O$94="нет","без дифференциации",IF($R$94=0,"",$R$94))</f>
        <v>без дифференциации</v>
      </c>
      <c r="AM94" s="1267" t="str">
        <f>IF($S$94="нет","без дифференциации",IF($V$94=0,"",$V$94))</f>
        <v>без дифференциации</v>
      </c>
      <c r="AN94" s="1772">
        <f>$I$94</f>
        <v>1</v>
      </c>
      <c r="AO94" s="1267" t="str">
        <f>$I$94&amp;"."&amp;$M$94</f>
        <v>1.1</v>
      </c>
      <c r="AP94" s="1259" t="str">
        <f>$I$94&amp;"."&amp;$M$94&amp;"."&amp;$Q$94</f>
        <v>1.1.1</v>
      </c>
      <c r="AQ94" s="1259" t="str">
        <f>$I$94&amp;"."&amp;$M$94&amp;"."&amp;$Q$94&amp;"."&amp;$U$94</f>
        <v>1.1.1.1</v>
      </c>
      <c r="AR94" s="1350">
        <v>0</v>
      </c>
    </row>
    <row s="1853" customFormat="1" customHeight="1" ht="17.25">
      <c r="A95" s="321"/>
      <c r="C95" s="320"/>
      <c r="D95" s="2135"/>
      <c r="E95" s="2143"/>
      <c r="F95" s="2146"/>
      <c r="G95" s="2630"/>
      <c r="H95" s="2553"/>
      <c r="I95" s="2553"/>
      <c r="J95" s="2501"/>
      <c r="K95" s="2186"/>
      <c r="L95" s="2108"/>
      <c r="M95" s="2108"/>
      <c r="N95" s="438" t="s">
        <v>28</v>
      </c>
      <c r="O95" s="2186"/>
      <c r="P95" s="2108"/>
      <c r="Q95" s="2108"/>
      <c r="R95" s="2631" t="s">
        <v>28</v>
      </c>
      <c r="S95" s="2406"/>
      <c r="T95" s="1435"/>
      <c r="U95" s="1436"/>
      <c r="V95" s="1436"/>
      <c r="W95" s="2501"/>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632"/>
      <c r="H96" s="2503"/>
      <c r="I96" s="2503"/>
      <c r="J96" s="2533"/>
      <c r="K96" s="2186"/>
      <c r="L96" s="2503"/>
      <c r="M96" s="2503"/>
      <c r="N96" s="2631" t="s">
        <v>28</v>
      </c>
      <c r="O96" s="2112"/>
      <c r="P96" s="2633"/>
      <c r="Q96" s="2634"/>
      <c r="R96" s="2635" t="s">
        <v>242</v>
      </c>
      <c r="S96" s="2636"/>
      <c r="T96" s="2637"/>
      <c r="U96" s="2638"/>
      <c r="V96" s="2639"/>
      <c r="W96" s="2640"/>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632"/>
      <c r="H97" s="2503"/>
      <c r="I97" s="2503"/>
      <c r="J97" s="2533"/>
      <c r="K97" s="2112"/>
      <c r="L97" s="2641"/>
      <c r="M97" s="2642"/>
      <c r="N97" s="2643" t="s">
        <v>243</v>
      </c>
      <c r="O97" s="2644"/>
      <c r="P97" s="2645"/>
      <c r="Q97" s="2646"/>
      <c r="R97" s="2647"/>
      <c r="S97" s="2648"/>
      <c r="T97" s="2649"/>
      <c r="U97" s="2650"/>
      <c r="V97" s="2651"/>
      <c r="W97" s="2652"/>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632"/>
      <c r="H98" s="2653"/>
      <c r="I98" s="2654"/>
      <c r="J98" s="2655" t="s">
        <v>244</v>
      </c>
      <c r="K98" s="2656"/>
      <c r="L98" s="2657"/>
      <c r="M98" s="2658"/>
      <c r="N98" s="2659"/>
      <c r="O98" s="2660"/>
      <c r="P98" s="2661"/>
      <c r="Q98" s="2662"/>
      <c r="R98" s="2663"/>
      <c r="S98" s="2664"/>
      <c r="T98" s="2665"/>
      <c r="U98" s="2666"/>
      <c r="V98" s="2667"/>
      <c r="W98" s="2668"/>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246</v>
      </c>
      <c r="AD99" s="1267" t="s">
        <v>247</v>
      </c>
      <c r="AE99" s="1267" t="s">
        <v>248</v>
      </c>
      <c r="AF99" s="1267" t="s">
        <v>249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251</v>
      </c>
      <c r="AD105" s="1267" t="s">
        <v>252</v>
      </c>
      <c r="AE105" s="1267" t="s">
        <v>253</v>
      </c>
      <c r="AF105" s="1267" t="s">
        <v>254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256</v>
      </c>
      <c r="AD110" s="1267" t="s">
        <v>257</v>
      </c>
      <c r="AE110" s="1267" t="s">
        <v>258</v>
      </c>
      <c r="AF110" s="1267" t="s">
        <v>259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261</v>
      </c>
      <c r="AD115" s="1267" t="s">
        <v>262</v>
      </c>
      <c r="AE115" s="1267" t="s">
        <v>263</v>
      </c>
      <c r="AF115" s="1267" t="s">
        <v>264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266</v>
      </c>
      <c r="AD121" s="1267" t="s">
        <v>267</v>
      </c>
      <c r="AE121" s="1267" t="s">
        <v>268</v>
      </c>
      <c r="AF121" s="1267" t="s">
        <v>269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271</v>
      </c>
      <c r="AD126" s="1267" t="s">
        <v>272</v>
      </c>
      <c r="AE126" s="1267" t="s">
        <v>273</v>
      </c>
      <c r="AF126" s="1267" t="s">
        <v>274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276</v>
      </c>
      <c r="AD131" s="1267" t="s">
        <v>277</v>
      </c>
      <c r="AE131" s="1267" t="s">
        <v>278</v>
      </c>
      <c r="AF131" s="1267" t="s">
        <v>279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D89:D93"/>
    <mergeCell ref="E89:E93"/>
    <mergeCell ref="M89:M91"/>
    <mergeCell ref="D94:D98"/>
    <mergeCell ref="E94:E98"/>
    <mergeCell ref="F94:F98"/>
    <mergeCell ref="G94:G98"/>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4:M96"/>
    <mergeCell ref="N94:N96"/>
    <mergeCell ref="S94:S95"/>
    <mergeCell ref="H94:H97"/>
    <mergeCell ref="I94:I97"/>
    <mergeCell ref="J94:J97"/>
    <mergeCell ref="K94:K97"/>
    <mergeCell ref="L94:L96"/>
    <mergeCell ref="W94:W95"/>
    <mergeCell ref="O94:O96"/>
    <mergeCell ref="P94:P95"/>
    <mergeCell ref="Q94:Q95"/>
    <mergeCell ref="R94:R9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AB38F-EDA1-EA51-3B31-F9D0CA4A598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АО "Водоканал"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302</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301</v>
      </c>
      <c r="E12" s="2370"/>
      <c r="F12" s="2370"/>
      <c r="G12" s="887"/>
      <c r="H12" s="887"/>
      <c r="I12" s="887"/>
      <c r="J12" s="887"/>
      <c r="K12" s="2199"/>
      <c r="U12" s="675"/>
      <c r="V12" s="758">
        <v>15</v>
      </c>
    </row>
    <row customHeight="1" ht="35.699999999999996">
      <c r="C13" s="176"/>
      <c r="D13" s="805" t="s">
        <v>87</v>
      </c>
      <c r="E13" s="807" t="s">
        <v>303</v>
      </c>
      <c r="F13" s="807" t="s">
        <v>570</v>
      </c>
      <c r="G13" s="808" t="s">
        <v>304</v>
      </c>
      <c r="H13" s="807" t="s">
        <v>391</v>
      </c>
      <c r="I13" s="808" t="s">
        <v>304</v>
      </c>
      <c r="J13" s="807" t="s">
        <v>391</v>
      </c>
      <c r="K13" s="2232"/>
      <c r="V13" s="505">
        <v>34</v>
      </c>
    </row>
    <row customHeight="1" ht="15" hidden="1">
      <c r="C14" s="176"/>
      <c r="D14" s="593" t="s">
        <v>98</v>
      </c>
      <c r="E14" s="593" t="s">
        <v>108</v>
      </c>
      <c r="F14" s="593" t="s">
        <v>89</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1165</v>
      </c>
      <c r="F17" s="521" t="s">
        <v>307</v>
      </c>
      <c r="G17" s="678"/>
      <c r="H17" s="678"/>
      <c r="I17" s="678"/>
      <c r="J17" s="678"/>
      <c r="K17" s="289" t="s">
        <v>1166</v>
      </c>
      <c r="V17" s="505">
        <v>0</v>
      </c>
    </row>
    <row customHeight="1" ht="48.29999999999999">
      <c r="A18" s="505"/>
      <c r="C18" s="526"/>
      <c r="D18" s="521">
        <v>3</v>
      </c>
      <c r="E18" s="279" t="s">
        <v>818</v>
      </c>
      <c r="F18" s="521" t="s">
        <v>307</v>
      </c>
      <c r="G18" s="809" t="s">
        <v>307</v>
      </c>
      <c r="H18" s="810" t="s">
        <v>307</v>
      </c>
      <c r="I18" s="521" t="s">
        <v>307</v>
      </c>
      <c r="J18" s="578" t="s">
        <v>307</v>
      </c>
      <c r="K18" s="289" t="s">
        <v>1167</v>
      </c>
      <c r="V18" s="505">
        <v>46</v>
      </c>
    </row>
    <row customHeight="1" ht="35.699999999999996">
      <c r="A19" s="505"/>
      <c r="C19" s="526"/>
      <c r="D19" s="539" t="s">
        <v>325</v>
      </c>
      <c r="E19" s="559" t="s">
        <v>820</v>
      </c>
      <c r="F19" s="521" t="s">
        <v>821</v>
      </c>
      <c r="G19" s="817"/>
      <c r="H19" s="106"/>
      <c r="I19" s="817"/>
      <c r="J19" s="818"/>
      <c r="K19" s="679"/>
      <c r="V19" s="505">
        <v>34</v>
      </c>
    </row>
    <row customHeight="1" ht="35.699999999999996">
      <c r="A20" s="505"/>
      <c r="C20" s="526"/>
      <c r="D20" s="1890" t="s">
        <v>333</v>
      </c>
      <c r="E20" s="559" t="s">
        <v>822</v>
      </c>
      <c r="F20" s="521" t="s">
        <v>823</v>
      </c>
      <c r="G20" s="817"/>
      <c r="H20" s="106"/>
      <c r="I20" s="817"/>
      <c r="J20" s="106"/>
      <c r="K20" s="679"/>
      <c r="V20" s="505">
        <v>34</v>
      </c>
    </row>
    <row customHeight="1" ht="48.29999999999999">
      <c r="A21" s="505"/>
      <c r="C21" s="526"/>
      <c r="D21" s="1890" t="s">
        <v>335</v>
      </c>
      <c r="E21" s="559" t="s">
        <v>824</v>
      </c>
      <c r="F21" s="521" t="s">
        <v>575</v>
      </c>
      <c r="G21" s="680"/>
      <c r="H21" s="106"/>
      <c r="I21" s="680"/>
      <c r="J21" s="106"/>
      <c r="K21" s="679"/>
      <c r="V21" s="505">
        <v>46</v>
      </c>
    </row>
    <row customHeight="1" ht="67.5" hidden="1">
      <c r="A22" s="505"/>
      <c r="C22" s="526"/>
      <c r="D22" s="521">
        <v>5</v>
      </c>
      <c r="E22" s="279" t="s">
        <v>1168</v>
      </c>
      <c r="F22" s="521" t="s">
        <v>562</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F0B854-719D-CE65-EC9C-FF54EB31EC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811</v>
      </c>
      <c r="BI1" s="1070"/>
      <c r="BJ1" s="1071" t="s">
        <v>1213</v>
      </c>
      <c r="BK1" s="1070"/>
      <c r="BL1" s="1072" t="s">
        <v>910</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98</v>
      </c>
      <c r="J2" s="1076" t="s">
        <v>1219</v>
      </c>
      <c r="K2" s="1078" t="s">
        <v>1154</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108</v>
      </c>
      <c r="J3" s="1076" t="s">
        <v>560</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1228</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1239</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89</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1228</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90</v>
      </c>
      <c r="K5" s="1078" t="s">
        <v>1315</v>
      </c>
      <c r="L5" s="1079">
        <f>_xlfn.IFERROR(MATCH(K5,OFFER_METHOD,0),0)</f>
        <v>0</v>
      </c>
      <c r="M5" s="1078">
        <v>4</v>
      </c>
      <c r="N5" s="1092" t="s">
        <v>1316</v>
      </c>
      <c r="O5" s="1076" t="s">
        <v>1317</v>
      </c>
      <c r="Q5" s="1081" t="s">
        <v>1318</v>
      </c>
      <c r="R5" s="143" t="s">
        <v>498</v>
      </c>
      <c r="T5" s="1077" t="s">
        <v>1319</v>
      </c>
      <c r="U5" s="1079" t="s">
        <v>1320</v>
      </c>
      <c r="V5" s="1083">
        <v>4</v>
      </c>
      <c r="W5" s="1084"/>
      <c r="X5" s="1084" t="s">
        <v>164</v>
      </c>
      <c r="Y5" s="1075" t="s">
        <v>1321</v>
      </c>
      <c r="Z5" s="1091">
        <v>1</v>
      </c>
      <c r="AF5" s="1077" t="s">
        <v>1322</v>
      </c>
      <c r="AH5" s="1076" t="s">
        <v>1323</v>
      </c>
      <c r="AK5" s="1076" t="s">
        <v>1324</v>
      </c>
      <c r="AM5" s="1076" t="s">
        <v>1325</v>
      </c>
      <c r="AP5" s="1087" t="s">
        <v>164</v>
      </c>
      <c r="AQ5" s="1088" t="s">
        <v>164</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1227</v>
      </c>
      <c r="BS5" s="1429"/>
      <c r="BT5" s="1281">
        <v>64236871</v>
      </c>
      <c r="BU5" s="1068" t="s">
        <v>225</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109</v>
      </c>
      <c r="J6" s="1067" t="s">
        <v>1339</v>
      </c>
      <c r="L6" s="1079">
        <f>SUM(kind_of_control_method_filter)</f>
        <v>0</v>
      </c>
      <c r="N6" s="1092" t="s">
        <v>1340</v>
      </c>
      <c r="O6" s="1076" t="s">
        <v>1341</v>
      </c>
      <c r="R6" s="143" t="s">
        <v>1222</v>
      </c>
      <c r="T6" s="1077" t="s">
        <v>1342</v>
      </c>
      <c r="U6" s="1079" t="s">
        <v>1322</v>
      </c>
      <c r="V6" s="1083">
        <v>5</v>
      </c>
      <c r="W6" s="1084"/>
      <c r="X6" s="1075" t="s">
        <v>170</v>
      </c>
      <c r="Y6" s="1075" t="s">
        <v>1343</v>
      </c>
      <c r="Z6" s="1091"/>
      <c r="AA6" s="1094"/>
      <c r="AH6" s="1076" t="s">
        <v>1344</v>
      </c>
      <c r="AK6" s="1076" t="s">
        <v>1345</v>
      </c>
      <c r="AM6" s="1076" t="s">
        <v>1346</v>
      </c>
      <c r="AP6" s="1087" t="s">
        <v>170</v>
      </c>
      <c r="AQ6" s="1088" t="s">
        <v>170</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1262</v>
      </c>
      <c r="BS6" s="1430"/>
      <c r="BT6" s="1281">
        <v>64236872</v>
      </c>
      <c r="BU6" s="1068" t="s">
        <v>230</v>
      </c>
      <c r="BV6" s="1070"/>
      <c r="BW6" s="1695">
        <v>4213768</v>
      </c>
      <c r="BX6" s="1693" t="s">
        <v>255</v>
      </c>
      <c r="BZ6" s="1281">
        <v>64237510</v>
      </c>
      <c r="CA6" s="1068" t="s">
        <v>1354</v>
      </c>
    </row>
    <row customHeight="1" ht="11.25">
      <c r="A7" s="1074" t="s">
        <v>1355</v>
      </c>
      <c r="B7" s="1075">
        <v>2005</v>
      </c>
      <c r="E7" s="1076" t="s">
        <v>1356</v>
      </c>
      <c r="F7" s="1093"/>
      <c r="H7" s="1077" t="s">
        <v>1357</v>
      </c>
      <c r="I7" s="1076" t="s">
        <v>91</v>
      </c>
      <c r="J7" s="1076" t="s">
        <v>1358</v>
      </c>
      <c r="N7" s="1096" t="s">
        <v>1359</v>
      </c>
      <c r="O7" s="1076" t="s">
        <v>1360</v>
      </c>
      <c r="U7" s="1079" t="s">
        <v>19</v>
      </c>
      <c r="V7" s="370" t="s">
        <v>91</v>
      </c>
      <c r="W7" s="1084"/>
      <c r="X7" s="1075" t="s">
        <v>176</v>
      </c>
      <c r="Y7" s="1075" t="s">
        <v>1321</v>
      </c>
      <c r="Z7" s="1091"/>
      <c r="AA7" s="1094"/>
      <c r="AH7" s="1076" t="s">
        <v>1361</v>
      </c>
      <c r="AK7" s="1076" t="s">
        <v>1362</v>
      </c>
      <c r="AM7" s="1076" t="s">
        <v>1363</v>
      </c>
      <c r="AP7" s="1087" t="s">
        <v>176</v>
      </c>
      <c r="AQ7" s="1088" t="s">
        <v>176</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1255</v>
      </c>
      <c r="BS7" s="1429"/>
      <c r="BT7" s="1281">
        <v>64236873</v>
      </c>
      <c r="BU7" s="1068" t="s">
        <v>235</v>
      </c>
      <c r="BV7" s="1070"/>
      <c r="BW7" s="1695">
        <v>4213769</v>
      </c>
      <c r="BX7" s="1693" t="s">
        <v>1371</v>
      </c>
      <c r="BZ7" s="1281">
        <v>64237511</v>
      </c>
      <c r="CA7" s="1068" t="s">
        <v>270</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182</v>
      </c>
      <c r="Y8" s="1075" t="s">
        <v>1321</v>
      </c>
      <c r="Z8" s="1091"/>
      <c r="AA8" s="1094"/>
      <c r="AK8" s="1076" t="s">
        <v>1378</v>
      </c>
      <c r="AP8" s="1087" t="s">
        <v>182</v>
      </c>
      <c r="AQ8" s="1088" t="s">
        <v>182</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164</v>
      </c>
      <c r="BS8" s="1429"/>
      <c r="BT8" s="1281">
        <v>64236874</v>
      </c>
      <c r="BU8" s="1295" t="s">
        <v>1387</v>
      </c>
      <c r="BV8" s="1070"/>
      <c r="BW8" s="1695">
        <v>4213770</v>
      </c>
      <c r="BX8" s="1696" t="s">
        <v>1388</v>
      </c>
      <c r="BZ8" s="1281">
        <v>64237512</v>
      </c>
      <c r="CA8" s="1068" t="s">
        <v>265</v>
      </c>
    </row>
    <row customHeight="1" ht="11.25">
      <c r="A9" s="1074" t="s">
        <v>1389</v>
      </c>
      <c r="B9" s="1075">
        <v>2007</v>
      </c>
      <c r="E9" s="1076" t="s">
        <v>1390</v>
      </c>
      <c r="F9" s="1093"/>
      <c r="G9" s="1067" t="s">
        <v>1391</v>
      </c>
      <c r="H9" s="1067" t="s">
        <v>1392</v>
      </c>
      <c r="I9" s="1076" t="s">
        <v>110</v>
      </c>
      <c r="O9" s="1076" t="s">
        <v>1393</v>
      </c>
      <c r="V9" s="370" t="s">
        <v>110</v>
      </c>
      <c r="W9" s="1084"/>
      <c r="X9" s="1075" t="s">
        <v>188</v>
      </c>
      <c r="Y9" s="1075" t="s">
        <v>1228</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170</v>
      </c>
      <c r="BS9" s="1429"/>
      <c r="BT9" s="1281">
        <v>64236875</v>
      </c>
      <c r="BU9" s="1068" t="s">
        <v>245</v>
      </c>
      <c r="BV9" s="1070"/>
      <c r="BW9" s="1690"/>
      <c r="BX9" s="1690"/>
    </row>
    <row customHeight="1" ht="11.25">
      <c r="A10" s="1074" t="s">
        <v>1403</v>
      </c>
      <c r="B10" s="1075">
        <v>2008</v>
      </c>
      <c r="E10" s="1076" t="s">
        <v>1404</v>
      </c>
      <c r="F10" s="1093"/>
      <c r="G10" s="1076" t="s">
        <v>1405</v>
      </c>
      <c r="H10" s="1076" t="s">
        <v>1406</v>
      </c>
      <c r="I10" s="1076" t="s">
        <v>146</v>
      </c>
      <c r="J10" s="1067" t="s">
        <v>1407</v>
      </c>
      <c r="K10" s="1067" t="s">
        <v>1408</v>
      </c>
      <c r="O10" s="1076" t="s">
        <v>1409</v>
      </c>
      <c r="V10" s="371" t="s">
        <v>146</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176</v>
      </c>
      <c r="BS10" s="1429"/>
      <c r="BT10" s="1281">
        <v>64236876</v>
      </c>
      <c r="BU10" s="1068" t="s">
        <v>220</v>
      </c>
      <c r="BV10" s="1070"/>
      <c r="BW10" s="1690"/>
      <c r="BX10" s="1690"/>
    </row>
    <row customHeight="1" ht="11.25">
      <c r="A11" s="1074" t="s">
        <v>1419</v>
      </c>
      <c r="B11" s="1075">
        <v>2009</v>
      </c>
      <c r="E11" s="1076" t="s">
        <v>1420</v>
      </c>
      <c r="F11" s="1093"/>
      <c r="G11" s="1076" t="s">
        <v>1421</v>
      </c>
      <c r="H11" s="1076" t="s">
        <v>1422</v>
      </c>
      <c r="I11" s="1076" t="s">
        <v>147</v>
      </c>
      <c r="J11" s="1077" t="s">
        <v>1423</v>
      </c>
      <c r="K11" s="1099" t="s">
        <v>1424</v>
      </c>
      <c r="O11" s="1077" t="s">
        <v>1425</v>
      </c>
      <c r="V11" s="370" t="s">
        <v>147</v>
      </c>
      <c r="W11" s="275"/>
      <c r="X11" s="1084" t="s">
        <v>1395</v>
      </c>
      <c r="Y11" s="1075" t="s">
        <v>1426</v>
      </c>
      <c r="Z11" s="1091"/>
      <c r="AP11" s="1087" t="s">
        <v>188</v>
      </c>
      <c r="AQ11" s="1089" t="s">
        <v>188</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182</v>
      </c>
      <c r="BS11" s="1429"/>
      <c r="BW11" s="1690"/>
      <c r="BX11" s="1690"/>
    </row>
    <row customHeight="1" ht="11.25">
      <c r="A12" s="1074" t="s">
        <v>1433</v>
      </c>
      <c r="B12" s="1075">
        <v>2010</v>
      </c>
      <c r="E12" s="1076" t="s">
        <v>1434</v>
      </c>
      <c r="F12" s="1093"/>
      <c r="G12" s="1076" t="s">
        <v>1422</v>
      </c>
      <c r="I12" s="1076" t="s">
        <v>148</v>
      </c>
      <c r="J12" s="1077" t="s">
        <v>1435</v>
      </c>
      <c r="K12" s="1099" t="s">
        <v>1436</v>
      </c>
      <c r="O12" s="1077" t="s">
        <v>1222</v>
      </c>
      <c r="V12" s="370" t="s">
        <v>148</v>
      </c>
      <c r="W12" s="1089"/>
      <c r="X12" s="1084" t="s">
        <v>1437</v>
      </c>
      <c r="Y12" s="1075" t="s">
        <v>1228</v>
      </c>
      <c r="AP12" s="1087"/>
      <c r="AW12" s="1120" t="s">
        <v>147</v>
      </c>
      <c r="AX12" s="1120" t="s">
        <v>147</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149</v>
      </c>
      <c r="K13" s="1099" t="s">
        <v>1394</v>
      </c>
      <c r="V13" s="370" t="s">
        <v>149</v>
      </c>
      <c r="W13" s="1089"/>
      <c r="X13" s="1089"/>
      <c r="Y13" s="1089"/>
      <c r="AW13" s="1120" t="s">
        <v>148</v>
      </c>
      <c r="AX13" s="1120" t="s">
        <v>148</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150</v>
      </c>
      <c r="J14" s="1067" t="s">
        <v>1452</v>
      </c>
      <c r="N14" s="1067" t="s">
        <v>1453</v>
      </c>
      <c r="V14" s="1083">
        <v>13</v>
      </c>
      <c r="W14" s="1084"/>
      <c r="X14" s="1084" t="s">
        <v>1262</v>
      </c>
      <c r="Y14" s="1075" t="s">
        <v>1228</v>
      </c>
      <c r="AW14" s="1120" t="s">
        <v>149</v>
      </c>
      <c r="AX14" s="1120" t="s">
        <v>149</v>
      </c>
      <c r="AZ14" s="1067" t="s">
        <v>1454</v>
      </c>
      <c r="BB14" s="1120" t="s">
        <v>1455</v>
      </c>
      <c r="BC14" s="1120" t="s">
        <v>1447</v>
      </c>
      <c r="BE14" s="1120">
        <v>2012</v>
      </c>
      <c r="BH14" s="1068" t="s">
        <v>1370</v>
      </c>
      <c r="BJ14" s="1217" t="s">
        <v>1456</v>
      </c>
      <c r="BL14" s="1217" t="s">
        <v>1456</v>
      </c>
      <c r="BN14" s="1068" t="s">
        <v>1457</v>
      </c>
      <c r="BQ14" s="1281">
        <v>4213782</v>
      </c>
      <c r="BR14" s="1068" t="s">
        <v>188</v>
      </c>
      <c r="BS14" s="1429"/>
      <c r="BT14" s="1070"/>
      <c r="BU14" s="1070"/>
      <c r="BV14" s="1070"/>
      <c r="BW14" s="1694"/>
      <c r="BX14" s="1690"/>
    </row>
    <row customHeight="1" ht="19.5">
      <c r="A15" s="1074" t="s">
        <v>1458</v>
      </c>
      <c r="B15" s="1075">
        <v>2013</v>
      </c>
      <c r="E15" s="1698" t="s">
        <v>1459</v>
      </c>
      <c r="G15" s="1067" t="s">
        <v>1460</v>
      </c>
      <c r="H15" s="1067" t="s">
        <v>1461</v>
      </c>
      <c r="I15" s="1078" t="s">
        <v>151</v>
      </c>
      <c r="J15" s="1089" t="s">
        <v>587</v>
      </c>
      <c r="N15" s="1158" t="s">
        <v>1462</v>
      </c>
      <c r="X15" s="1087"/>
      <c r="AW15" s="1120" t="s">
        <v>150</v>
      </c>
      <c r="AX15" s="1120" t="s">
        <v>150</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560</v>
      </c>
      <c r="N16" s="1158" t="s">
        <v>1471</v>
      </c>
      <c r="AW16" s="1120" t="s">
        <v>151</v>
      </c>
      <c r="AX16" s="1120" t="s">
        <v>151</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1273</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1303</v>
      </c>
      <c r="BR18" s="1159" t="s">
        <v>1304</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163</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1262</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294</v>
      </c>
    </row>
    <row customHeight="1" ht="21">
      <c r="A23" s="1074" t="s">
        <v>1538</v>
      </c>
      <c r="B23" s="1075">
        <v>2021</v>
      </c>
      <c r="AW23" s="1120" t="s">
        <v>1539</v>
      </c>
      <c r="AX23" s="1120" t="s">
        <v>1539</v>
      </c>
      <c r="AZ23" s="1120" t="s">
        <v>1540</v>
      </c>
      <c r="BB23" s="1120" t="s">
        <v>1541</v>
      </c>
      <c r="BC23" s="1120" t="s">
        <v>1239</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500</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01.01.2024</v>
      </c>
      <c r="F29" s="1105" t="str">
        <f>IF(TEMPLATE_GROUP="","",INDEX(EndDateList,MATCH(TEMPLATE_GROUP,CodeTemplateList,0),1))</f>
        <v>31.12.2024</v>
      </c>
      <c r="H29" s="1106" t="s">
        <v>1577</v>
      </c>
      <c r="AX29" s="1120" t="s">
        <v>1578</v>
      </c>
      <c r="AZ29" s="1120" t="s">
        <v>1223</v>
      </c>
      <c r="BB29" s="1120" t="s">
        <v>1425</v>
      </c>
      <c r="BC29" s="1091"/>
      <c r="BE29" s="1120">
        <v>2027</v>
      </c>
      <c r="BJ29" s="1068" t="s">
        <v>1465</v>
      </c>
      <c r="BL29" s="1068" t="s">
        <v>1465</v>
      </c>
    </row>
    <row customHeight="1" ht="11.25">
      <c r="A30" s="1074" t="s">
        <v>1579</v>
      </c>
      <c r="D30" s="1107"/>
      <c r="E30" s="1108"/>
      <c r="F30" s="1108"/>
      <c r="AX30" s="1120" t="s">
        <v>1580</v>
      </c>
      <c r="AZ30" s="1120" t="s">
        <v>1251</v>
      </c>
      <c r="BE30" s="1120">
        <v>2028</v>
      </c>
      <c r="BJ30" s="1068" t="s">
        <v>1581</v>
      </c>
      <c r="BL30" s="1068" t="s">
        <v>1581</v>
      </c>
    </row>
    <row customHeight="1" ht="12.75">
      <c r="A31" s="1074" t="s">
        <v>1582</v>
      </c>
      <c r="D31" s="1101"/>
      <c r="E31" s="1102"/>
      <c r="F31" s="1102"/>
      <c r="H31" s="1109"/>
      <c r="AX31" s="1120" t="s">
        <v>1583</v>
      </c>
      <c r="AZ31" s="1120" t="s">
        <v>501</v>
      </c>
      <c r="BE31" s="1120">
        <v>2029</v>
      </c>
      <c r="BJ31" s="1068" t="s">
        <v>1584</v>
      </c>
      <c r="BL31" s="1068" t="s">
        <v>1584</v>
      </c>
    </row>
    <row customHeight="1" ht="11.25">
      <c r="A32" s="1074" t="s">
        <v>1585</v>
      </c>
      <c r="D32" s="1104" t="s">
        <v>1586</v>
      </c>
      <c r="E32" s="1105" t="str">
        <f>IF(TEMPLATE_GROUP="","",INDEX(StartDateList,MATCH(TEMPLATE_GROUP,CodeTemplateList,0),1))</f>
        <v>01.01.2024</v>
      </c>
      <c r="F32" s="1105" t="str">
        <f>IF(TEMPLATE_GROUP="","",INDEX(EndDateList,MATCH(TEMPLATE_GROUP,CodeTemplateList,0),1))</f>
        <v>31.12.2024</v>
      </c>
      <c r="H32" s="1110" t="s">
        <v>1587</v>
      </c>
      <c r="O32" s="1074" t="s">
        <v>1221</v>
      </c>
      <c r="AX32" s="1120" t="s">
        <v>1588</v>
      </c>
      <c r="AZ32" s="1120" t="s">
        <v>498</v>
      </c>
      <c r="BE32" s="1120">
        <v>2030</v>
      </c>
      <c r="BJ32" s="1068" t="s">
        <v>1474</v>
      </c>
      <c r="BL32" s="1068" t="s">
        <v>1474</v>
      </c>
    </row>
    <row customHeight="1" ht="11.25">
      <c r="A33" s="1074" t="s">
        <v>1589</v>
      </c>
      <c r="O33" s="1074" t="s">
        <v>1248</v>
      </c>
      <c r="AX33" s="1120" t="s">
        <v>1590</v>
      </c>
      <c r="AZ33" s="1120" t="s">
        <v>1222</v>
      </c>
      <c r="BE33" s="1120">
        <v>2031</v>
      </c>
      <c r="BJ33" s="1068" t="s">
        <v>1481</v>
      </c>
      <c r="BL33" s="1068" t="s">
        <v>1481</v>
      </c>
    </row>
    <row customHeight="1" ht="11.25">
      <c r="A34" s="1074" t="s">
        <v>1591</v>
      </c>
      <c r="O34" s="1074" t="s">
        <v>1284</v>
      </c>
      <c r="AX34" s="1120" t="s">
        <v>1592</v>
      </c>
      <c r="BE34" s="1120">
        <v>2032</v>
      </c>
      <c r="BJ34" s="1068" t="s">
        <v>1492</v>
      </c>
      <c r="BL34" s="1068" t="s">
        <v>1492</v>
      </c>
    </row>
    <row customHeight="1" ht="11.25">
      <c r="A35" s="1074" t="s">
        <v>1593</v>
      </c>
      <c r="O35" s="1074" t="s">
        <v>1317</v>
      </c>
      <c r="AX35" s="1120" t="s">
        <v>1594</v>
      </c>
      <c r="AZ35" s="1067" t="s">
        <v>1595</v>
      </c>
      <c r="BE35" s="1120">
        <v>2033</v>
      </c>
      <c r="BL35" s="1068" t="s">
        <v>1596</v>
      </c>
    </row>
    <row customHeight="1" ht="11.25">
      <c r="A36" s="1870" t="s">
        <v>1597</v>
      </c>
      <c r="D36" s="1111" t="s">
        <v>1598</v>
      </c>
      <c r="E36" s="1112" t="s">
        <v>857</v>
      </c>
      <c r="F36" s="1113" t="str">
        <f>INDEX(E37:E41,MATCH(TEMPLATE_SPHERE,F37:F41,0))</f>
        <v>холодного водоснабжения</v>
      </c>
      <c r="G36" s="1113" t="str">
        <f>INDEX(G37:G41,MATCH(TEMPLATE_SPHERE,F37:F41,0))</f>
        <v>холодное водоснабжение</v>
      </c>
      <c r="O36" s="1074" t="s">
        <v>1341</v>
      </c>
      <c r="AX36" s="1120" t="s">
        <v>1599</v>
      </c>
      <c r="AZ36" s="1120" t="s">
        <v>1222</v>
      </c>
      <c r="BE36" s="1120">
        <v>2034</v>
      </c>
      <c r="BL36" s="1068" t="s">
        <v>1600</v>
      </c>
    </row>
    <row customHeight="1" ht="11.25">
      <c r="A37" s="1074" t="s">
        <v>1601</v>
      </c>
      <c r="E37" s="407" t="s">
        <v>1602</v>
      </c>
      <c r="F37" s="1114" t="s">
        <v>811</v>
      </c>
      <c r="G37" s="407" t="s">
        <v>1603</v>
      </c>
      <c r="O37" s="1074" t="s">
        <v>1360</v>
      </c>
      <c r="AX37" s="1120" t="s">
        <v>1604</v>
      </c>
      <c r="AZ37" s="1120" t="s">
        <v>1250</v>
      </c>
      <c r="BE37" s="1120">
        <v>2035</v>
      </c>
    </row>
    <row customHeight="1" ht="11.25">
      <c r="A38" s="1074" t="s">
        <v>1605</v>
      </c>
      <c r="E38" s="407" t="s">
        <v>1606</v>
      </c>
      <c r="F38" s="1115" t="s">
        <v>857</v>
      </c>
      <c r="G38" s="407" t="s">
        <v>1607</v>
      </c>
      <c r="O38" s="1074" t="s">
        <v>1377</v>
      </c>
      <c r="AX38" s="1120" t="s">
        <v>1608</v>
      </c>
      <c r="AZ38" s="1120" t="s">
        <v>1285</v>
      </c>
      <c r="BE38" s="1120">
        <v>2036</v>
      </c>
      <c r="BH38" s="1067" t="s">
        <v>1609</v>
      </c>
      <c r="BJ38" s="1067" t="s">
        <v>1610</v>
      </c>
      <c r="BL38" s="1067" t="s">
        <v>1611</v>
      </c>
      <c r="BN38" s="1067" t="s">
        <v>1612</v>
      </c>
    </row>
    <row customHeight="1" ht="11.25">
      <c r="A39" s="1074" t="s">
        <v>1613</v>
      </c>
      <c r="E39" s="407" t="s">
        <v>1614</v>
      </c>
      <c r="F39" s="1115" t="s">
        <v>910</v>
      </c>
      <c r="G39" s="407" t="s">
        <v>1615</v>
      </c>
      <c r="O39" s="1074" t="s">
        <v>1393</v>
      </c>
      <c r="AX39" s="1120" t="s">
        <v>1616</v>
      </c>
      <c r="AZ39" s="1120" t="s">
        <v>1318</v>
      </c>
      <c r="BE39" s="1120">
        <v>2037</v>
      </c>
      <c r="BH39" s="1068" t="s">
        <v>1617</v>
      </c>
      <c r="BJ39" s="1217" t="s">
        <v>1617</v>
      </c>
      <c r="BL39" s="1217" t="s">
        <v>1617</v>
      </c>
      <c r="BN39" s="1068" t="s">
        <v>1618</v>
      </c>
    </row>
    <row customHeight="1" ht="11.25">
      <c r="A40" s="1074" t="s">
        <v>1619</v>
      </c>
      <c r="E40" s="407" t="s">
        <v>1620</v>
      </c>
      <c r="F40" s="1115" t="s">
        <v>897</v>
      </c>
      <c r="G40" s="407" t="s">
        <v>1621</v>
      </c>
      <c r="O40" s="1074" t="s">
        <v>1409</v>
      </c>
      <c r="AX40" s="1120" t="s">
        <v>1622</v>
      </c>
      <c r="BE40" s="1120">
        <v>2038</v>
      </c>
      <c r="BH40" s="1068" t="s">
        <v>1623</v>
      </c>
      <c r="BJ40" s="1217" t="s">
        <v>1030</v>
      </c>
      <c r="BL40" s="1217" t="s">
        <v>1030</v>
      </c>
      <c r="BN40" s="1068" t="s">
        <v>1064</v>
      </c>
    </row>
    <row customHeight="1" ht="11.25">
      <c r="A41" s="1074" t="s">
        <v>1624</v>
      </c>
      <c r="E41" s="407" t="s">
        <v>1625</v>
      </c>
      <c r="F41" s="1115" t="s">
        <v>1626</v>
      </c>
      <c r="G41" s="407" t="s">
        <v>1625</v>
      </c>
      <c r="O41" s="1074" t="s">
        <v>1425</v>
      </c>
      <c r="AX41" s="1120" t="s">
        <v>1627</v>
      </c>
      <c r="AZ41" s="1067" t="s">
        <v>1628</v>
      </c>
      <c r="BE41" s="1120">
        <v>2039</v>
      </c>
      <c r="BH41" s="1068" t="s">
        <v>1629</v>
      </c>
      <c r="BJ41" s="1217" t="s">
        <v>1026</v>
      </c>
      <c r="BL41" s="1217" t="s">
        <v>1026</v>
      </c>
      <c r="BN41" s="1068" t="s">
        <v>1051</v>
      </c>
    </row>
    <row customHeight="1" ht="11.25">
      <c r="A42" s="1074" t="s">
        <v>1630</v>
      </c>
      <c r="AX42" s="1120" t="s">
        <v>1631</v>
      </c>
      <c r="AZ42" s="1120" t="s">
        <v>1221</v>
      </c>
      <c r="BE42" s="1120">
        <v>2040</v>
      </c>
      <c r="BH42" s="1068" t="s">
        <v>1048</v>
      </c>
      <c r="BJ42" s="1217" t="s">
        <v>1028</v>
      </c>
      <c r="BL42" s="1217" t="s">
        <v>1028</v>
      </c>
      <c r="BN42" s="1068" t="s">
        <v>1632</v>
      </c>
    </row>
    <row customHeight="1" ht="11.25">
      <c r="A43" s="1074" t="s">
        <v>1633</v>
      </c>
      <c r="AX43" s="1120" t="s">
        <v>1634</v>
      </c>
      <c r="AZ43" s="1120" t="s">
        <v>1248</v>
      </c>
      <c r="BE43" s="1120">
        <v>2041</v>
      </c>
      <c r="BH43" s="1068" t="s">
        <v>1635</v>
      </c>
      <c r="BJ43" s="1217" t="s">
        <v>1629</v>
      </c>
      <c r="BL43" s="1217" t="s">
        <v>1629</v>
      </c>
      <c r="BN43" s="1068" t="s">
        <v>1636</v>
      </c>
    </row>
    <row customHeight="1" ht="11.25">
      <c r="A44" s="1074" t="s">
        <v>1637</v>
      </c>
      <c r="G44" s="1094">
        <f>YEAR(TODAY())</f>
        <v>2024</v>
      </c>
      <c r="I44" s="799" t="s">
        <v>1638</v>
      </c>
      <c r="J44" s="1089" t="s">
        <v>1639</v>
      </c>
      <c r="K44" s="1089" t="s">
        <v>1640</v>
      </c>
      <c r="AX44" s="1120" t="s">
        <v>1641</v>
      </c>
      <c r="AZ44" s="1120" t="s">
        <v>1284</v>
      </c>
      <c r="BE44" s="1120">
        <v>2042</v>
      </c>
      <c r="BH44" s="1068" t="s">
        <v>1642</v>
      </c>
      <c r="BJ44" s="1217" t="s">
        <v>1048</v>
      </c>
      <c r="BL44" s="1217" t="s">
        <v>1048</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1317</v>
      </c>
      <c r="BE45" s="1120">
        <v>2043</v>
      </c>
      <c r="BH45" s="1068" t="s">
        <v>1651</v>
      </c>
      <c r="BJ45" s="1217" t="s">
        <v>1042</v>
      </c>
      <c r="BL45" s="1217" t="s">
        <v>1042</v>
      </c>
      <c r="BN45" s="1068" t="s">
        <v>1652</v>
      </c>
    </row>
    <row customHeight="1" ht="11.25">
      <c r="A46" s="1074" t="s">
        <v>1653</v>
      </c>
      <c r="E46" s="407" t="s">
        <v>26</v>
      </c>
      <c r="F46" s="1114" t="s">
        <v>1654</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1655</v>
      </c>
      <c r="AZ46" s="1120" t="s">
        <v>1341</v>
      </c>
      <c r="BE46" s="1120">
        <v>2044</v>
      </c>
      <c r="BH46" s="1068" t="s">
        <v>1051</v>
      </c>
      <c r="BJ46" s="1217" t="s">
        <v>1032</v>
      </c>
      <c r="BL46" s="1217" t="s">
        <v>1032</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1659</v>
      </c>
      <c r="AZ47" s="1120" t="s">
        <v>1360</v>
      </c>
      <c r="BE47" s="1120">
        <v>2045</v>
      </c>
      <c r="BH47" s="1068" t="s">
        <v>1632</v>
      </c>
      <c r="BJ47" s="1217" t="s">
        <v>1034</v>
      </c>
      <c r="BL47" s="1217" t="s">
        <v>1034</v>
      </c>
      <c r="BN47" s="1068" t="s">
        <v>1660</v>
      </c>
    </row>
    <row customHeight="1" ht="11.25">
      <c r="A48" s="1074" t="s">
        <v>1661</v>
      </c>
      <c r="E48" s="407" t="s">
        <v>1662</v>
      </c>
      <c r="F48" s="1115" t="s">
        <v>1663</v>
      </c>
      <c r="G48" s="1116" t="str">
        <f>_xlfn.IFERROR(IF(f_year="","01.01."&amp;CURRENT_YEAR,"01.01."&amp;f_year),"01.01."&amp;CURRENT_YEAR)</f>
        <v>01.01.2024</v>
      </c>
      <c r="H48" s="1116" t="str">
        <f>_xlfn.IFERROR(IF(f_year="","31.12."&amp;CURRENT_YEAR,"31.12."&amp;f_year),"31.12."&amp;CURRENT_YEAR)</f>
        <v>31.12.2024</v>
      </c>
      <c r="I48" s="1742">
        <f>IF(f_year="",TRUE,FALSE)</f>
        <v>1</v>
      </c>
      <c r="J48" s="1745" t="s">
        <v>1664</v>
      </c>
      <c r="K48" s="1746"/>
      <c r="AX48" s="1120" t="s">
        <v>1665</v>
      </c>
      <c r="AZ48" s="1120" t="s">
        <v>1377</v>
      </c>
      <c r="BE48" s="1120">
        <v>2046</v>
      </c>
      <c r="BH48" s="1068" t="s">
        <v>1636</v>
      </c>
      <c r="BJ48" s="1217" t="s">
        <v>1036</v>
      </c>
      <c r="BL48" s="1217" t="s">
        <v>1036</v>
      </c>
      <c r="BN48" s="1068" t="s">
        <v>1666</v>
      </c>
    </row>
    <row customHeight="1" ht="11.25">
      <c r="A49" s="1074" t="s">
        <v>1667</v>
      </c>
      <c r="E49" s="407" t="s">
        <v>1668</v>
      </c>
      <c r="F49" s="1115" t="s">
        <v>1669</v>
      </c>
      <c r="G49" s="1116" t="str">
        <f>_xlfn.IFERROR(IF(f_year="","01.01."&amp;CURRENT_YEAR,"01.01."&amp;f_year),"01.01."&amp;CURRENT_YEAR)</f>
        <v>01.01.2024</v>
      </c>
      <c r="H49" s="1116" t="str">
        <f>_xlfn.IFERROR(IF(f_year="","31.12."&amp;CURRENT_YEAR,"31.12."&amp;f_year),"31.12."&amp;CURRENT_YEAR)</f>
        <v>31.12.2024</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1670</v>
      </c>
      <c r="AZ49" s="1120" t="s">
        <v>1393</v>
      </c>
      <c r="BE49" s="1120">
        <v>2047</v>
      </c>
      <c r="BH49" s="1068" t="s">
        <v>1052</v>
      </c>
      <c r="BJ49" s="1217" t="s">
        <v>1038</v>
      </c>
      <c r="BL49" s="1217" t="s">
        <v>1038</v>
      </c>
    </row>
    <row customHeight="1" ht="11.25">
      <c r="A50" s="1074" t="s">
        <v>1671</v>
      </c>
      <c r="E50" s="407" t="s">
        <v>1672</v>
      </c>
      <c r="F50" s="1115" t="s">
        <v>1022</v>
      </c>
      <c r="G50" s="1116" t="str">
        <f>_xlfn.IFERROR(IF(f_year="","01.01."&amp;CURRENT_YEAR,"01.01."&amp;f_year),"01.01."&amp;CURRENT_YEAR)</f>
        <v>01.01.2024</v>
      </c>
      <c r="H50" s="1116" t="str">
        <f>_xlfn.IFERROR(IF(f_year="","31.12."&amp;CURRENT_YEAR,"31.12."&amp;f_year),"31.12."&amp;CURRENT_YEAR)</f>
        <v>31.12.2024</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1673</v>
      </c>
      <c r="AZ50" s="1120" t="s">
        <v>1409</v>
      </c>
      <c r="BE50" s="1120">
        <v>2048</v>
      </c>
      <c r="BH50" s="1068" t="s">
        <v>1643</v>
      </c>
      <c r="BJ50" s="1217" t="s">
        <v>1040</v>
      </c>
      <c r="BL50" s="1217" t="s">
        <v>1040</v>
      </c>
    </row>
    <row customHeight="1" ht="11.25">
      <c r="A51" s="1074" t="s">
        <v>1674</v>
      </c>
      <c r="E51" s="407" t="s">
        <v>1675</v>
      </c>
      <c r="F51" s="1115" t="s">
        <v>1646</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1425</v>
      </c>
      <c r="BE51" s="1120">
        <v>2049</v>
      </c>
      <c r="BH51" s="1068" t="s">
        <v>1652</v>
      </c>
      <c r="BJ51" s="1217" t="s">
        <v>1677</v>
      </c>
      <c r="BL51" s="1217" t="s">
        <v>1677</v>
      </c>
    </row>
    <row customHeight="1" ht="11.25">
      <c r="A52" s="1074" t="s">
        <v>16</v>
      </c>
      <c r="E52" s="407" t="s">
        <v>1678</v>
      </c>
      <c r="F52" s="1115" t="s">
        <v>1679</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1680</v>
      </c>
      <c r="AZ52" s="1120" t="s">
        <v>1222</v>
      </c>
      <c r="BE52" s="1120">
        <v>2050</v>
      </c>
      <c r="BH52" s="1068" t="s">
        <v>1656</v>
      </c>
      <c r="BJ52" s="1217" t="s">
        <v>1051</v>
      </c>
      <c r="BL52" s="1217" t="s">
        <v>1051</v>
      </c>
    </row>
    <row customHeight="1" ht="11.25">
      <c r="A53" s="1074" t="s">
        <v>1681</v>
      </c>
      <c r="E53" s="407" t="s">
        <v>1682</v>
      </c>
      <c r="F53" s="1115" t="s">
        <v>1682</v>
      </c>
      <c r="G53" s="1116" t="str">
        <f>_xlfn.IFERROR(IF(f_year="","01.01."&amp;CURRENT_YEAR,"01.01."&amp;f_year),"01.01."&amp;CURRENT_YEAR)</f>
        <v>01.01.2024</v>
      </c>
      <c r="H53" s="1116" t="str">
        <f>_xlfn.IFERROR(IF(f_year="","31.12."&amp;CURRENT_YEAR,"31.12."&amp;f_year),"31.12."&amp;CURRENT_YEAR)</f>
        <v>31.12.2024</v>
      </c>
      <c r="I53" s="1742">
        <f>IF(AND(f_year="",TITLE_DATE_FIL=""),TRUE,FALSE)</f>
        <v>1</v>
      </c>
      <c r="J53" s="1745" t="s">
        <v>1683</v>
      </c>
      <c r="K53" s="1746"/>
      <c r="AX53" s="1120" t="s">
        <v>1684</v>
      </c>
      <c r="BE53" s="1120">
        <v>2051</v>
      </c>
      <c r="BH53" s="1068" t="s">
        <v>1660</v>
      </c>
      <c r="BJ53" s="1217" t="s">
        <v>1632</v>
      </c>
      <c r="BL53" s="1217" t="s">
        <v>1632</v>
      </c>
    </row>
    <row customHeight="1" ht="11.25">
      <c r="A54" s="1074" t="s">
        <v>1685</v>
      </c>
      <c r="AX54" s="1120" t="s">
        <v>1686</v>
      </c>
      <c r="AZ54" s="1067" t="s">
        <v>1687</v>
      </c>
      <c r="BE54" s="1120">
        <v>2052</v>
      </c>
      <c r="BH54" s="1068" t="s">
        <v>1666</v>
      </c>
      <c r="BJ54" s="1217" t="s">
        <v>1636</v>
      </c>
      <c r="BL54" s="1217" t="s">
        <v>1636</v>
      </c>
    </row>
    <row customHeight="1" ht="11.25">
      <c r="A55" s="1074" t="s">
        <v>1688</v>
      </c>
      <c r="AX55" s="1120" t="s">
        <v>1689</v>
      </c>
      <c r="AZ55" s="1120" t="s">
        <v>1224</v>
      </c>
      <c r="BE55" s="1120">
        <v>2053</v>
      </c>
      <c r="BH55" s="1070" t="s">
        <v>28</v>
      </c>
      <c r="BJ55" s="1217" t="s">
        <v>1052</v>
      </c>
      <c r="BL55" s="1217" t="s">
        <v>1052</v>
      </c>
    </row>
    <row customHeight="1" ht="11.25">
      <c r="A56" s="1074" t="s">
        <v>1690</v>
      </c>
      <c r="D56" s="1118" t="s">
        <v>1691</v>
      </c>
      <c r="E56" s="1095" t="s">
        <v>109</v>
      </c>
      <c r="F56" s="1074" t="s">
        <v>1692</v>
      </c>
      <c r="AX56" s="1120" t="s">
        <v>1693</v>
      </c>
      <c r="AZ56" s="1120" t="s">
        <v>1252</v>
      </c>
      <c r="BE56" s="1120">
        <v>2054</v>
      </c>
      <c r="BH56" s="1070" t="s">
        <v>28</v>
      </c>
      <c r="BJ56" s="1217" t="s">
        <v>1643</v>
      </c>
      <c r="BL56" s="1217" t="s">
        <v>1643</v>
      </c>
    </row>
    <row customHeight="1" ht="11.25">
      <c r="A57" s="1074" t="s">
        <v>1694</v>
      </c>
      <c r="D57" s="1118" t="s">
        <v>1695</v>
      </c>
      <c r="E57" s="1095" t="s">
        <v>109</v>
      </c>
      <c r="F57" s="1074" t="s">
        <v>1692</v>
      </c>
      <c r="AX57" s="1120" t="s">
        <v>1696</v>
      </c>
      <c r="AZ57" s="1120" t="s">
        <v>1287</v>
      </c>
      <c r="BE57" s="1120">
        <v>2055</v>
      </c>
      <c r="BJ57" s="1217" t="s">
        <v>1652</v>
      </c>
      <c r="BL57" s="1217" t="s">
        <v>1652</v>
      </c>
    </row>
    <row customHeight="1" ht="11.25">
      <c r="A58" s="1074" t="s">
        <v>1697</v>
      </c>
      <c r="D58" s="1118" t="s">
        <v>1698</v>
      </c>
      <c r="E58" s="1095" t="s">
        <v>109</v>
      </c>
      <c r="F58" s="1074" t="s">
        <v>1692</v>
      </c>
      <c r="AX58" s="1120" t="s">
        <v>1699</v>
      </c>
      <c r="BE58" s="1120">
        <v>2056</v>
      </c>
      <c r="BJ58" s="1217" t="s">
        <v>1656</v>
      </c>
      <c r="BL58" s="1217" t="s">
        <v>1656</v>
      </c>
    </row>
    <row customHeight="1" ht="11.25">
      <c r="A59" s="1074" t="s">
        <v>1700</v>
      </c>
      <c r="D59" s="1118" t="s">
        <v>129</v>
      </c>
      <c r="E59" s="1095" t="s">
        <v>1588</v>
      </c>
      <c r="F59" s="1074" t="s">
        <v>1701</v>
      </c>
      <c r="AX59" s="1120" t="s">
        <v>1702</v>
      </c>
      <c r="AZ59" s="1067" t="s">
        <v>1703</v>
      </c>
      <c r="BE59" s="1120">
        <v>2057</v>
      </c>
      <c r="BJ59" s="1217" t="s">
        <v>1660</v>
      </c>
      <c r="BL59" s="1217" t="s">
        <v>1660</v>
      </c>
    </row>
    <row customHeight="1" ht="11.25">
      <c r="A60" s="1074" t="s">
        <v>1704</v>
      </c>
      <c r="D60" s="1118" t="s">
        <v>1705</v>
      </c>
      <c r="E60" s="1095" t="s">
        <v>1588</v>
      </c>
      <c r="F60" s="1074" t="s">
        <v>1701</v>
      </c>
      <c r="AX60" s="1120" t="s">
        <v>1706</v>
      </c>
      <c r="AZ60" s="1120" t="s">
        <v>1225</v>
      </c>
      <c r="BE60" s="1120">
        <v>2058</v>
      </c>
      <c r="BJ60" s="1217" t="s">
        <v>1666</v>
      </c>
      <c r="BL60" s="1217" t="s">
        <v>1666</v>
      </c>
    </row>
    <row customHeight="1" ht="11.25">
      <c r="A61" s="1074" t="s">
        <v>1707</v>
      </c>
      <c r="D61" s="1118" t="s">
        <v>1708</v>
      </c>
      <c r="E61" s="1095" t="s">
        <v>1588</v>
      </c>
      <c r="F61" s="1074" t="s">
        <v>1701</v>
      </c>
      <c r="AX61" s="1120" t="s">
        <v>1709</v>
      </c>
      <c r="AZ61" s="1120" t="s">
        <v>1253</v>
      </c>
      <c r="BE61" s="1120">
        <v>2059</v>
      </c>
      <c r="BL61" s="1217" t="s">
        <v>1044</v>
      </c>
    </row>
    <row customHeight="1" ht="11.25">
      <c r="A62" s="1074" t="s">
        <v>1710</v>
      </c>
      <c r="D62" s="1118" t="s">
        <v>128</v>
      </c>
      <c r="E62" s="1095">
        <v>30</v>
      </c>
      <c r="F62" s="1074" t="s">
        <v>1701</v>
      </c>
      <c r="AZ62" s="1120" t="s">
        <v>1288</v>
      </c>
      <c r="BE62" s="1120">
        <v>2060</v>
      </c>
      <c r="BL62" s="1217" t="s">
        <v>1046</v>
      </c>
    </row>
    <row customHeight="1" ht="11.25">
      <c r="A63" s="1074" t="s">
        <v>1711</v>
      </c>
      <c r="D63" s="1118" t="s">
        <v>1712</v>
      </c>
      <c r="E63" s="1095">
        <v>30</v>
      </c>
      <c r="F63" s="1074" t="s">
        <v>1701</v>
      </c>
      <c r="AZ63" s="1120" t="s">
        <v>1319</v>
      </c>
      <c r="BE63" s="1120">
        <v>2061</v>
      </c>
    </row>
    <row customHeight="1" ht="11.25">
      <c r="A64" s="1074" t="s">
        <v>1713</v>
      </c>
      <c r="D64" s="1118" t="s">
        <v>1714</v>
      </c>
      <c r="E64" s="1095">
        <v>30</v>
      </c>
      <c r="F64" s="1074" t="s">
        <v>1701</v>
      </c>
      <c r="AZ64" s="1120" t="s">
        <v>1342</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1226</v>
      </c>
      <c r="BE67" s="1120">
        <v>2065</v>
      </c>
    </row>
    <row customHeight="1" ht="11.25">
      <c r="A68" s="1074" t="s">
        <v>1719</v>
      </c>
      <c r="AZ68" s="1120" t="s">
        <v>1254</v>
      </c>
      <c r="BE68" s="1120">
        <v>2066</v>
      </c>
      <c r="BH68" s="1067" t="s">
        <v>1720</v>
      </c>
      <c r="BJ68" s="1067" t="s">
        <v>1721</v>
      </c>
      <c r="BL68" s="1067" t="s">
        <v>1722</v>
      </c>
      <c r="BN68" s="1067" t="s">
        <v>1723</v>
      </c>
    </row>
    <row customHeight="1" ht="11.25">
      <c r="A69" s="1074" t="s">
        <v>1724</v>
      </c>
      <c r="AZ69" s="1120" t="s">
        <v>1289</v>
      </c>
      <c r="BE69" s="1120">
        <v>2067</v>
      </c>
      <c r="BH69" s="1068" t="s">
        <v>1725</v>
      </c>
      <c r="BI69" s="1117" t="s">
        <v>98</v>
      </c>
      <c r="BJ69" s="1068" t="s">
        <v>1726</v>
      </c>
      <c r="BK69" s="1117" t="s">
        <v>98</v>
      </c>
      <c r="BL69" s="1068" t="s">
        <v>1727</v>
      </c>
      <c r="BM69" s="1070" t="s">
        <v>98</v>
      </c>
      <c r="BN69" s="1068" t="s">
        <v>1728</v>
      </c>
    </row>
    <row customHeight="1" ht="11.25">
      <c r="A70" s="1074" t="s">
        <v>1729</v>
      </c>
      <c r="AZ70" s="1120" t="s">
        <v>1320</v>
      </c>
      <c r="BE70" s="1120">
        <v>2068</v>
      </c>
      <c r="BH70" s="1068" t="s">
        <v>1730</v>
      </c>
      <c r="BJ70" s="1068" t="s">
        <v>1731</v>
      </c>
      <c r="BL70" s="1068" t="s">
        <v>1732</v>
      </c>
      <c r="BN70" s="1068" t="s">
        <v>1733</v>
      </c>
    </row>
    <row customHeight="1" ht="11.25">
      <c r="A71" s="1074" t="s">
        <v>1734</v>
      </c>
      <c r="AZ71" s="1120" t="s">
        <v>1322</v>
      </c>
      <c r="BE71" s="1120">
        <v>2069</v>
      </c>
      <c r="BH71" s="1068" t="s">
        <v>1735</v>
      </c>
      <c r="BI71" s="1117" t="s">
        <v>89</v>
      </c>
      <c r="BJ71" s="1068" t="s">
        <v>1736</v>
      </c>
      <c r="BK71" s="1117" t="s">
        <v>89</v>
      </c>
      <c r="BL71" s="1068" t="s">
        <v>1737</v>
      </c>
      <c r="BM71" s="1070" t="s">
        <v>89</v>
      </c>
      <c r="BN71" s="1068" t="s">
        <v>1738</v>
      </c>
    </row>
    <row customHeight="1" ht="11.25">
      <c r="A72" s="1074" t="s">
        <v>1739</v>
      </c>
      <c r="AZ72" s="1120" t="s">
        <v>19</v>
      </c>
      <c r="BE72" s="1120">
        <v>2070</v>
      </c>
      <c r="BH72" s="1068" t="s">
        <v>1740</v>
      </c>
      <c r="BJ72" s="1068" t="s">
        <v>1740</v>
      </c>
      <c r="BL72" s="1068" t="s">
        <v>1740</v>
      </c>
      <c r="BN72" s="1068" t="s">
        <v>1741</v>
      </c>
    </row>
    <row customHeight="1" ht="11.25">
      <c r="A73" s="1074" t="s">
        <v>1742</v>
      </c>
      <c r="BH73" s="1068" t="s">
        <v>1743</v>
      </c>
      <c r="BI73" s="1117" t="s">
        <v>109</v>
      </c>
      <c r="BJ73" s="1068" t="s">
        <v>1744</v>
      </c>
      <c r="BK73" s="1117" t="s">
        <v>109</v>
      </c>
      <c r="BL73" s="1068" t="s">
        <v>1745</v>
      </c>
      <c r="BM73" s="1070" t="s">
        <v>109</v>
      </c>
      <c r="BN73" s="1068" t="s">
        <v>1746</v>
      </c>
    </row>
    <row customHeight="1" ht="11.25">
      <c r="A74" s="1074" t="s">
        <v>1747</v>
      </c>
      <c r="BH74" s="1068" t="s">
        <v>1748</v>
      </c>
      <c r="BJ74" s="1068" t="s">
        <v>1749</v>
      </c>
      <c r="BL74" s="1068" t="s">
        <v>1750</v>
      </c>
      <c r="BN74" s="1068" t="s">
        <v>1751</v>
      </c>
    </row>
    <row customHeight="1" ht="11.25">
      <c r="A75" s="1074" t="s">
        <v>1752</v>
      </c>
      <c r="AZ75" s="1067" t="s">
        <v>1753</v>
      </c>
      <c r="BH75" s="1068" t="s">
        <v>1754</v>
      </c>
      <c r="BJ75" s="1068" t="s">
        <v>1754</v>
      </c>
      <c r="BL75" s="1068" t="s">
        <v>1754</v>
      </c>
    </row>
    <row customHeight="1" ht="11.25">
      <c r="A76" s="1074" t="s">
        <v>1755</v>
      </c>
      <c r="AZ76" s="1120" t="s">
        <v>1235</v>
      </c>
      <c r="BH76" s="1068" t="s">
        <v>1756</v>
      </c>
      <c r="BJ76" s="1068" t="s">
        <v>1757</v>
      </c>
      <c r="BL76" s="1068" t="s">
        <v>1758</v>
      </c>
    </row>
    <row customHeight="1" ht="11.25">
      <c r="A77" s="1074" t="s">
        <v>1759</v>
      </c>
      <c r="AZ77" s="1120" t="s">
        <v>1264</v>
      </c>
    </row>
    <row customHeight="1" ht="11.25">
      <c r="A78" s="1074" t="s">
        <v>1760</v>
      </c>
      <c r="AZ78" s="1120" t="s">
        <v>1296</v>
      </c>
    </row>
    <row customHeight="1" ht="11.25">
      <c r="A79" s="1074" t="s">
        <v>1761</v>
      </c>
      <c r="AZ79" s="1120" t="s">
        <v>1326</v>
      </c>
      <c r="BH79" s="1067" t="s">
        <v>1762</v>
      </c>
      <c r="BJ79" s="1067" t="s">
        <v>1763</v>
      </c>
      <c r="BL79" s="1067" t="s">
        <v>1764</v>
      </c>
    </row>
    <row customHeight="1" ht="11.25">
      <c r="A80" s="1074" t="s">
        <v>1765</v>
      </c>
      <c r="AZ80" s="1120" t="s">
        <v>1347</v>
      </c>
      <c r="BH80" s="1068" t="s">
        <v>1766</v>
      </c>
      <c r="BJ80" s="1068" t="s">
        <v>1767</v>
      </c>
      <c r="BL80" s="1068" t="s">
        <v>1768</v>
      </c>
    </row>
    <row customHeight="1" ht="11.25">
      <c r="A81" s="1074" t="s">
        <v>1769</v>
      </c>
      <c r="AZ81" s="1120" t="s">
        <v>1364</v>
      </c>
      <c r="BH81" s="1068" t="s">
        <v>1770</v>
      </c>
      <c r="BJ81" s="1068" t="s">
        <v>1771</v>
      </c>
      <c r="BL81" s="1068" t="s">
        <v>1772</v>
      </c>
    </row>
    <row customHeight="1" ht="11.25">
      <c r="A82" s="1074" t="s">
        <v>1773</v>
      </c>
      <c r="AZ82" s="1120" t="s">
        <v>1379</v>
      </c>
      <c r="BH82" s="1068" t="s">
        <v>1774</v>
      </c>
      <c r="BJ82" s="1068" t="s">
        <v>1775</v>
      </c>
      <c r="BL82" s="1068" t="s">
        <v>1776</v>
      </c>
    </row>
    <row customHeight="1" ht="11.25">
      <c r="A83" s="1074" t="s">
        <v>1777</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1022</v>
      </c>
    </row>
    <row customHeight="1" ht="11.25">
      <c r="A91" s="1074" t="s">
        <v>1802</v>
      </c>
      <c r="AZ91" s="1120" t="s">
        <v>1058</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1850</v>
      </c>
      <c r="BH107" s="1067" t="s">
        <v>1851</v>
      </c>
      <c r="BJ107" s="1067" t="s">
        <v>1852</v>
      </c>
      <c r="BL107" s="1067" t="s">
        <v>1853</v>
      </c>
      <c r="BN107" s="1067" t="s">
        <v>1854</v>
      </c>
    </row>
    <row customHeight="1" ht="11.25">
      <c r="AZ108" s="1120" t="s">
        <v>575</v>
      </c>
      <c r="BH108" s="1068" t="s">
        <v>1855</v>
      </c>
      <c r="BJ108" s="1068" t="s">
        <v>1856</v>
      </c>
      <c r="BL108" s="1068" t="s">
        <v>1511</v>
      </c>
      <c r="BN108" s="1068" t="s">
        <v>1857</v>
      </c>
    </row>
    <row customHeight="1" ht="11.25">
      <c r="BH109" s="1068" t="s">
        <v>1858</v>
      </c>
    </row>
    <row customHeight="1" ht="11.25">
      <c r="AZ110" s="1692" t="s">
        <v>1859</v>
      </c>
      <c r="BH110" s="1068" t="s">
        <v>1858</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1860</v>
      </c>
    </row>
    <row customHeight="1" ht="22.5">
      <c r="AZ115" s="1901" t="s">
        <v>1842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1222</v>
      </c>
    </row>
    <row customHeight="1" ht="11.25">
      <c r="AZ116" s="1901" t="s">
        <v>1844</v>
      </c>
      <c r="BA116" s="1902" t="s">
        <v>1845</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654A3-6E66-17D5-30AE-FE27DC7F13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500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Алтай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87</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1861</v>
      </c>
      <c r="F13" s="1521" t="s">
        <v>307</v>
      </c>
      <c r="G13" s="474"/>
      <c r="H13" s="1533"/>
      <c r="J13" s="455">
        <v>19</v>
      </c>
    </row>
    <row customHeight="1" ht="19.95">
      <c r="A14" s="502"/>
      <c r="B14" s="502"/>
      <c r="C14" s="457"/>
      <c r="D14" s="1523" t="s">
        <v>712</v>
      </c>
      <c r="E14" s="1524" t="s">
        <v>1862</v>
      </c>
      <c r="F14" s="1526"/>
      <c r="G14" s="1525" t="s">
        <v>1863</v>
      </c>
      <c r="H14" s="1533"/>
      <c r="J14" s="455">
        <v>19</v>
      </c>
    </row>
    <row customHeight="1" ht="19.95">
      <c r="A15" s="502"/>
      <c r="B15" s="502"/>
      <c r="C15" s="457"/>
      <c r="D15" s="1523" t="s">
        <v>308</v>
      </c>
      <c r="E15" s="1524" t="s">
        <v>1864</v>
      </c>
      <c r="F15" s="1526"/>
      <c r="G15" s="1525" t="s">
        <v>1865</v>
      </c>
      <c r="H15" s="1533"/>
      <c r="J15" s="455">
        <v>19</v>
      </c>
    </row>
    <row customHeight="1" ht="24">
      <c r="A16" s="502"/>
      <c r="B16" s="502"/>
      <c r="C16" s="457"/>
      <c r="D16" s="1523" t="s">
        <v>311</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90</v>
      </c>
      <c r="E18" s="1527" t="s">
        <v>1870</v>
      </c>
      <c r="F18" s="1526"/>
      <c r="G18" s="474" t="s">
        <v>1869</v>
      </c>
      <c r="H18" s="1533"/>
      <c r="I18" s="852"/>
      <c r="J18" s="455">
        <v>46</v>
      </c>
    </row>
    <row customHeight="1" ht="23.25">
      <c r="A19" s="502"/>
      <c r="B19" s="502"/>
      <c r="C19" s="457"/>
      <c r="D19" s="1520" t="s">
        <v>109</v>
      </c>
      <c r="E19" s="1527" t="s">
        <v>1871</v>
      </c>
      <c r="F19" s="1521" t="s">
        <v>307</v>
      </c>
      <c r="G19" s="2471" t="s">
        <v>1872</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91</v>
      </c>
      <c r="E22" s="474" t="s">
        <v>1873</v>
      </c>
      <c r="F22" s="1526"/>
      <c r="G22" s="474" t="s">
        <v>1874</v>
      </c>
      <c r="H22" s="1532"/>
      <c r="J22" s="501">
        <v>25</v>
      </c>
    </row>
    <row s="501" customFormat="1" customHeight="1" ht="19.95">
      <c r="A23" s="502"/>
      <c r="B23" s="502"/>
      <c r="C23" s="502"/>
      <c r="D23" s="1520" t="s">
        <v>92</v>
      </c>
      <c r="E23" s="1527" t="s">
        <v>1875</v>
      </c>
      <c r="F23" s="1531"/>
      <c r="G23" s="474" t="s">
        <v>1876</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7BC67-E859-622A-AB01-0D00973C7D2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48</v>
      </c>
      <c r="H1" s="1631" t="s">
        <v>50</v>
      </c>
      <c r="IU1" s="1155" t="s">
        <v>14</v>
      </c>
    </row>
    <row s="1850" customFormat="1" customHeight="1" ht="22.5" hidden="1">
      <c r="A2" s="831"/>
      <c r="B2" s="1160">
        <v>1</v>
      </c>
      <c r="C2" s="1160"/>
      <c r="D2" s="1928" t="s">
        <v>500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87</v>
      </c>
      <c r="F8" s="1540" t="s">
        <v>1877</v>
      </c>
      <c r="G8" s="1540" t="s">
        <v>48</v>
      </c>
      <c r="H8" s="1540" t="s">
        <v>50</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BE131-13F2-6766-F577-7768B1A864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500</v>
      </c>
      <c r="E2" s="1889"/>
      <c r="F2" s="1892" t="str">
        <f>IF(ROIV_INFO_NAME="","",ROIV_INFO_NAME)</f>
        <v>АО "Водоканал"</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"Водоканал"</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31E38-4DA2-424C-15F3-42B43CC2E8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500</v>
      </c>
      <c r="E2" s="1904"/>
      <c r="F2" s="1906" t="str">
        <f>IF(ROIV_INFO_NAME="","",ROIV_INFO_NAME)</f>
        <v>АО "Водоканал"</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87</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"Водоканал"</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5BA23-DA8C-1AFA-83D9-6F4D3E95201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500</v>
      </c>
      <c r="E2" s="2127">
        <v>1</v>
      </c>
      <c r="F2" s="2303" t="str">
        <f>IF(region_name="","",region_name)</f>
        <v>Республика Алтай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500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87</v>
      </c>
      <c r="F11" s="2492" t="s">
        <v>305</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Алтай</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E2AD5-EE3E-FE35-409F-8437B5D7F54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87</v>
      </c>
      <c r="E9" s="2209" t="s">
        <v>1895</v>
      </c>
      <c r="F9" s="2209"/>
      <c r="G9" s="2209"/>
      <c r="H9" s="2209"/>
      <c r="I9" s="2209"/>
      <c r="M9" s="121">
        <v>28</v>
      </c>
    </row>
    <row customHeight="1" ht="24">
      <c r="D10" s="2209"/>
      <c r="E10" s="127" t="s">
        <v>1896</v>
      </c>
      <c r="F10" s="127" t="s">
        <v>1897</v>
      </c>
      <c r="G10" s="127" t="s">
        <v>1898</v>
      </c>
      <c r="H10" s="127" t="s">
        <v>391</v>
      </c>
      <c r="I10" s="2209"/>
      <c r="M10" s="121">
        <v>23</v>
      </c>
    </row>
    <row customHeight="1" ht="12" hidden="1">
      <c r="D11" s="87" t="s">
        <v>98</v>
      </c>
      <c r="E11" s="87" t="s">
        <v>90</v>
      </c>
      <c r="F11" s="87" t="s">
        <v>109</v>
      </c>
      <c r="G11" s="87" t="s">
        <v>91</v>
      </c>
      <c r="H11" s="87" t="s">
        <v>92</v>
      </c>
      <c r="I11" s="87" t="s">
        <v>110</v>
      </c>
      <c r="M11" s="121">
        <v>0</v>
      </c>
    </row>
    <row s="1823" customFormat="1" customHeight="1" ht="26.25">
      <c r="A12" s="145" t="s">
        <v>89</v>
      </c>
      <c r="B12" s="125" t="s">
        <v>28</v>
      </c>
      <c r="C12" s="126"/>
      <c r="D12" s="128" t="s">
        <v>98</v>
      </c>
      <c r="E12" s="381"/>
      <c r="F12" s="381"/>
      <c r="G12" s="1734" t="s">
        <v>28</v>
      </c>
      <c r="H12" s="382"/>
      <c r="I12" s="2169" t="s">
        <v>1899</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D466D-6A0B-CED1-E5B1-8A0E4E8CCEA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87</v>
      </c>
      <c r="E9" s="260" t="s">
        <v>1902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1903</v>
      </c>
      <c r="J13" s="69">
        <v>12</v>
      </c>
    </row>
    <row customHeight="1" ht="3">
      <c r="J14" s="69">
        <v>3</v>
      </c>
    </row>
    <row customHeight="1" ht="23.25">
      <c r="C15" s="137"/>
      <c r="D15" s="2499" t="s">
        <v>1904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D3AA9-EF2A-9CAD-4335-8A01931A862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1905</v>
      </c>
      <c r="E7" s="2100"/>
      <c r="F7" s="267"/>
      <c r="M7" s="69">
        <v>22</v>
      </c>
    </row>
    <row customHeight="1" ht="3">
      <c r="C8" s="92"/>
      <c r="D8" s="70"/>
      <c r="E8" s="70"/>
      <c r="M8" s="69">
        <v>3</v>
      </c>
    </row>
    <row customHeight="1" ht="16.8">
      <c r="C9" s="92"/>
      <c r="D9" s="105" t="s">
        <v>87</v>
      </c>
      <c r="E9" s="108" t="s">
        <v>288</v>
      </c>
      <c r="M9" s="69">
        <v>16</v>
      </c>
    </row>
    <row customHeight="1" ht="12.75">
      <c r="C10" s="92"/>
      <c r="D10" s="87" t="s">
        <v>98</v>
      </c>
      <c r="E10" s="87" t="s">
        <v>108</v>
      </c>
      <c r="M10" s="69">
        <v>12</v>
      </c>
    </row>
    <row customHeight="1" ht="15" hidden="1">
      <c r="C11" s="92"/>
      <c r="D11" s="113">
        <v>0</v>
      </c>
      <c r="E11" s="149"/>
      <c r="M11" s="69">
        <v>0</v>
      </c>
    </row>
    <row customHeight="1" ht="14.699999999999998">
      <c r="C12" s="92"/>
      <c r="D12" s="109"/>
      <c r="E12" s="107" t="s">
        <v>1903</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85F6D-B802-DB47-EB95-DC31080133C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120</v>
      </c>
      <c r="G8" s="2193"/>
      <c r="H8" s="2192" t="s">
        <v>87</v>
      </c>
      <c r="I8" s="2193"/>
      <c r="J8" s="2127" t="s">
        <v>121</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88</v>
      </c>
      <c r="G9" s="2175" t="s">
        <v>126</v>
      </c>
      <c r="H9" s="2194"/>
      <c r="I9" s="2195"/>
      <c r="J9" s="2101"/>
      <c r="K9" s="1559"/>
      <c r="L9" s="2127" t="s">
        <v>289</v>
      </c>
      <c r="M9" s="2101"/>
      <c r="N9" s="2192" t="s">
        <v>87</v>
      </c>
      <c r="O9" s="2193"/>
      <c r="P9" s="2127" t="s">
        <v>127</v>
      </c>
      <c r="Q9" s="1556"/>
      <c r="R9" s="2127" t="s">
        <v>289</v>
      </c>
      <c r="S9" s="2101"/>
      <c r="T9" s="2192" t="s">
        <v>87</v>
      </c>
      <c r="U9" s="2193"/>
      <c r="V9" s="2127" t="s">
        <v>127</v>
      </c>
      <c r="W9" s="1556"/>
      <c r="X9" s="2127" t="s">
        <v>289</v>
      </c>
      <c r="Y9" s="2101"/>
      <c r="Z9" s="2192" t="s">
        <v>87</v>
      </c>
      <c r="AA9" s="2193"/>
      <c r="AB9" s="2127" t="s">
        <v>290</v>
      </c>
      <c r="AC9" s="1556"/>
      <c r="AD9" s="2127" t="s">
        <v>289</v>
      </c>
      <c r="AE9" s="2101"/>
      <c r="AF9" s="2192" t="s">
        <v>87</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128</v>
      </c>
      <c r="BM10" s="293">
        <v>23</v>
      </c>
    </row>
    <row customHeight="1" ht="15">
      <c r="D11" s="2183" t="s">
        <v>98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B2DFE-AB23-5DF1-B642-1A519639426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185A6-7FEA-717C-182E-4637FA3B958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500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500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500</v>
      </c>
      <c r="D23" s="2108" t="s">
        <v>98</v>
      </c>
      <c r="E23" s="2109"/>
      <c r="F23" s="2107" t="s">
        <v>19</v>
      </c>
      <c r="G23" s="2557"/>
      <c r="H23" s="2127">
        <v>1</v>
      </c>
      <c r="I23" s="2559" t="str">
        <f>IF(U23="","",INDEX(TERRITORY_MR_LIST,MATCH(U23,TERRITORY_LIST_ID,0)))</f>
        <v/>
      </c>
      <c r="J23" s="2107" t="s">
        <v>19</v>
      </c>
      <c r="K23" s="832"/>
      <c r="L23" s="1782" t="s">
        <v>98</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500</v>
      </c>
      <c r="H29" s="2103">
        <v>1</v>
      </c>
      <c r="I29" s="2562" t="str">
        <f>IF(U29="","",INDEX(TERRITORY_MR_LIST,MATCH(U29,TERRITORY_LIST_ID,0)))</f>
        <v/>
      </c>
      <c r="J29" s="2107" t="s">
        <v>19</v>
      </c>
      <c r="K29" s="832"/>
      <c r="L29" s="1782" t="s">
        <v>98</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500</v>
      </c>
      <c r="L34" s="1729" t="s">
        <v>98</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28</v>
      </c>
      <c r="G48" s="474"/>
      <c r="H48" s="475"/>
      <c r="I48" s="852"/>
    </row>
    <row s="455" customFormat="1" customHeight="1" ht="22.5">
      <c r="A49" s="2202"/>
      <c r="B49" s="502"/>
      <c r="C49" s="2213"/>
      <c r="D49" s="440" t="str">
        <f>D47&amp;".2"</f>
        <v>5.1.2</v>
      </c>
      <c r="E49" s="439" t="s">
        <v>318</v>
      </c>
      <c r="F49" s="1732" t="s">
        <v>28</v>
      </c>
      <c r="G49" s="444" t="s">
        <v>319</v>
      </c>
      <c r="H49" s="475"/>
      <c r="I49" s="852"/>
    </row>
    <row s="455" customFormat="1" customHeight="1" ht="22.5">
      <c r="A50" s="2202"/>
      <c r="B50" s="502"/>
      <c r="C50" s="2213"/>
      <c r="D50" s="440" t="str">
        <f>D47&amp;".3"</f>
        <v>5.1.3</v>
      </c>
      <c r="E50" s="439" t="s">
        <v>320</v>
      </c>
      <c r="F50" s="1977" t="s">
        <v>28</v>
      </c>
      <c r="G50" s="474"/>
      <c r="H50" s="475"/>
      <c r="I50" s="852"/>
    </row>
    <row s="455" customFormat="1" customHeight="1" ht="22.5">
      <c r="A51" s="2202"/>
      <c r="B51" s="502"/>
      <c r="C51" s="2213"/>
      <c r="D51" s="440" t="str">
        <f>D47&amp;".4"</f>
        <v>5.1.4</v>
      </c>
      <c r="E51" s="439" t="s">
        <v>321</v>
      </c>
      <c r="F51" s="1977" t="s">
        <v>28</v>
      </c>
      <c r="G51" s="444" t="s">
        <v>322</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19</v>
      </c>
      <c r="K56" s="2690" t="s">
        <v>28</v>
      </c>
      <c r="L56" s="89"/>
      <c r="M56" s="1636"/>
      <c r="N56" s="1636"/>
      <c r="O56" s="1636"/>
      <c r="P56" s="516" t="s">
        <v>393</v>
      </c>
      <c r="Q56" s="516" t="s">
        <v>394</v>
      </c>
      <c r="R56" s="517" t="s">
        <v>395</v>
      </c>
      <c r="S56" s="1636" t="s">
        <v>396</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1922</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98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98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98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98</v>
      </c>
      <c r="G139" s="2575" t="s">
        <v>28</v>
      </c>
      <c r="H139" s="289"/>
      <c r="I139" s="637" t="s">
        <v>98</v>
      </c>
      <c r="J139" s="1807" t="s">
        <v>1941</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98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98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98</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98</v>
      </c>
      <c r="N154" s="2504" t="str">
        <f>IF(Z154="","",INDEX(TERRITORY_MR_LIST,MATCH(Z154,TERRITORY_LIST_ID,0)))</f>
        <v/>
      </c>
      <c r="O154" s="2185" t="s">
        <v>65</v>
      </c>
      <c r="P154" s="2108"/>
      <c r="Q154" s="2108" t="s">
        <v>98</v>
      </c>
      <c r="R154" s="2502" t="s">
        <v>28</v>
      </c>
      <c r="S154" s="2107" t="s">
        <v>65</v>
      </c>
      <c r="T154" s="1811"/>
      <c r="U154" s="1811" t="s">
        <v>98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242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243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244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98</v>
      </c>
      <c r="N160" s="2504" t="str">
        <f>IF(Z160="","",INDEX(TERRITORY_MR_LIST,MATCH(Z160,TERRITORY_LIST_ID,0)))</f>
        <v/>
      </c>
      <c r="O160" s="2185" t="s">
        <v>65</v>
      </c>
      <c r="P160" s="2108"/>
      <c r="Q160" s="2108" t="s">
        <v>98</v>
      </c>
      <c r="R160" s="2502" t="s">
        <v>28</v>
      </c>
      <c r="S160" s="2107" t="s">
        <v>65</v>
      </c>
      <c r="T160" s="1811"/>
      <c r="U160" s="1811" t="s">
        <v>98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242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243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98</v>
      </c>
      <c r="N165" s="2504" t="str">
        <f>IF(Z165="","",INDEX(TERRITORY_MR_LIST,MATCH(Z165,TERRITORY_LIST_ID,0)))</f>
        <v/>
      </c>
      <c r="O165" s="2185" t="s">
        <v>65</v>
      </c>
      <c r="P165" s="2108"/>
      <c r="Q165" s="2108" t="s">
        <v>98</v>
      </c>
      <c r="R165" s="2502" t="s">
        <v>28</v>
      </c>
      <c r="S165" s="2107" t="s">
        <v>65</v>
      </c>
      <c r="T165" s="1811"/>
      <c r="U165" s="1811" t="s">
        <v>98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242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98</v>
      </c>
      <c r="R169" s="2502" t="s">
        <v>28</v>
      </c>
      <c r="S169" s="2107" t="s">
        <v>65</v>
      </c>
      <c r="T169" s="1811"/>
      <c r="U169" s="1811" t="s">
        <v>98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98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98</v>
      </c>
      <c r="N176" s="2504" t="str">
        <f>IF(Z176="","",INDEX(TERRITORY_MR_LIST,MATCH(Z176,TERRITORY_LIST_ID,0)))</f>
        <v/>
      </c>
      <c r="O176" s="2185" t="s">
        <v>65</v>
      </c>
      <c r="P176" s="2108"/>
      <c r="Q176" s="2108" t="s">
        <v>98</v>
      </c>
      <c r="R176" s="2502" t="s">
        <v>28</v>
      </c>
      <c r="S176" s="2406" t="s">
        <v>19</v>
      </c>
      <c r="T176" s="1802"/>
      <c r="U176" s="1802" t="s">
        <v>98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242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243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244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98</v>
      </c>
      <c r="N182" s="2504" t="str">
        <f>IF(Z182="","",INDEX(TERRITORY_MR_LIST,MATCH(Z182,TERRITORY_LIST_ID,0)))</f>
        <v/>
      </c>
      <c r="O182" s="2185" t="s">
        <v>65</v>
      </c>
      <c r="P182" s="2108"/>
      <c r="Q182" s="2108" t="s">
        <v>98</v>
      </c>
      <c r="R182" s="2502" t="s">
        <v>28</v>
      </c>
      <c r="S182" s="2406" t="s">
        <v>19</v>
      </c>
      <c r="T182" s="1802"/>
      <c r="U182" s="1802" t="s">
        <v>98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242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243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98</v>
      </c>
      <c r="N187" s="2504" t="str">
        <f>IF(Z187="","",INDEX(TERRITORY_MR_LIST,MATCH(Z187,TERRITORY_LIST_ID,0)))</f>
        <v/>
      </c>
      <c r="O187" s="2185" t="s">
        <v>65</v>
      </c>
      <c r="P187" s="2108"/>
      <c r="Q187" s="2108" t="s">
        <v>98</v>
      </c>
      <c r="R187" s="2502" t="s">
        <v>28</v>
      </c>
      <c r="S187" s="2406" t="s">
        <v>19</v>
      </c>
      <c r="T187" s="1802"/>
      <c r="U187" s="1802" t="s">
        <v>98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242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98</v>
      </c>
      <c r="R191" s="2502" t="s">
        <v>28</v>
      </c>
      <c r="S191" s="2406" t="s">
        <v>19</v>
      </c>
      <c r="T191" s="1802"/>
      <c r="U191" s="1802" t="s">
        <v>98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98</v>
      </c>
      <c r="P202" s="2517"/>
      <c r="Q202" s="1580"/>
      <c r="R202" s="2185" t="s">
        <v>65</v>
      </c>
      <c r="S202" s="2185" t="s">
        <v>65</v>
      </c>
      <c r="T202" s="1855"/>
      <c r="U202" s="2108" t="s">
        <v>98</v>
      </c>
      <c r="V202" s="2524" t="str">
        <f>IF(AK202="","",INDEX(TERRITORY_MR_LIST,MATCH(AK202,TERRITORY_LIST_ID,0)))</f>
        <v/>
      </c>
      <c r="W202" s="1581"/>
      <c r="X202" s="2185" t="s">
        <v>65</v>
      </c>
      <c r="Y202" s="2185" t="s">
        <v>19</v>
      </c>
      <c r="Z202" s="1564"/>
      <c r="AA202" s="2108" t="s">
        <v>98</v>
      </c>
      <c r="AB202" s="2526"/>
      <c r="AC202" s="1582"/>
      <c r="AD202" s="2185" t="s">
        <v>65</v>
      </c>
      <c r="AE202" s="2185" t="s">
        <v>19</v>
      </c>
      <c r="AF202" s="1562"/>
      <c r="AG202" s="1811" t="s">
        <v>98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244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1A414-0D82-CE0A-35D3-4E381C91BA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811</v>
      </c>
      <c r="E1" s="980" t="s">
        <v>857</v>
      </c>
      <c r="F1" s="980" t="s">
        <v>910</v>
      </c>
      <c r="G1" s="980" t="s">
        <v>897</v>
      </c>
      <c r="H1" s="980" t="s">
        <v>1626</v>
      </c>
    </row>
    <row customHeight="1" ht="9">
      <c r="A2" s="983" t="s">
        <v>1952</v>
      </c>
      <c r="B2" s="983"/>
      <c r="C2" s="984" t="str">
        <f>INDEX(TEMPLATE_NUMBER_FORM_LIST,MATCH(TEMPLATE_SPHERE,TEMPLATE_SPHERE_LIST,0))</f>
        <v>10</v>
      </c>
      <c r="D2" s="983" t="s">
        <v>1476</v>
      </c>
      <c r="E2" s="983" t="s">
        <v>147</v>
      </c>
      <c r="F2" s="985" t="s">
        <v>147</v>
      </c>
      <c r="G2" s="983" t="s">
        <v>147</v>
      </c>
      <c r="H2" s="986"/>
    </row>
    <row customHeight="1" ht="63">
      <c r="A3" s="846"/>
      <c r="B3" s="846" t="s">
        <v>98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1954</v>
      </c>
      <c r="B4" s="846" t="s">
        <v>108</v>
      </c>
      <c r="C4" s="984" t="str">
        <f>IF(TEMPLATE_SPHERE="HEAT",D4,IF(TEMPLATE_SPHERE="TKO",H4,E4))</f>
        <v>Форма 1. Информация об организации, осуществляющей холодное водоснабжение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1956</v>
      </c>
    </row>
    <row customHeight="1" ht="117">
      <c r="A5" s="846" t="s">
        <v>1957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1959</v>
      </c>
    </row>
    <row customHeight="1" ht="90">
      <c r="A6" s="846" t="s">
        <v>1960</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1961</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2011</v>
      </c>
      <c r="B31" s="846"/>
      <c r="C31" s="984" t="str">
        <f>IF(TEMPLATE_SPHERE="HEAT",D31,IF(TEMPLATE_SPHERE="TKO",H31,E31))</f>
        <v>Форма 1. Информация об организации, осуществляющей холодное водоснабжение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98612C-C94E-5553-C26F-CF336E1A69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811</v>
      </c>
      <c r="D2" s="841" t="s">
        <v>857</v>
      </c>
      <c r="E2" s="841" t="s">
        <v>910</v>
      </c>
      <c r="F2" s="841" t="s">
        <v>897</v>
      </c>
      <c r="G2" s="841" t="s">
        <v>1626</v>
      </c>
      <c r="H2" s="843"/>
      <c r="I2" s="843"/>
      <c r="J2" s="843"/>
      <c r="K2" s="843"/>
      <c r="L2" s="843"/>
      <c r="M2" s="843"/>
      <c r="N2" s="843"/>
      <c r="O2" s="841" t="s">
        <v>811</v>
      </c>
      <c r="P2" s="841" t="s">
        <v>857</v>
      </c>
      <c r="Q2" s="841" t="s">
        <v>897</v>
      </c>
      <c r="R2" s="841" t="s">
        <v>910</v>
      </c>
      <c r="S2" s="841" t="s">
        <v>1626</v>
      </c>
      <c r="T2" s="841" t="s">
        <v>811</v>
      </c>
      <c r="U2" s="841" t="s">
        <v>857</v>
      </c>
      <c r="V2" s="841" t="s">
        <v>897</v>
      </c>
      <c r="W2" s="841" t="s">
        <v>910</v>
      </c>
      <c r="X2" s="841" t="s">
        <v>1626</v>
      </c>
      <c r="Y2" s="841"/>
      <c r="Z2" s="841" t="s">
        <v>811</v>
      </c>
      <c r="AA2" s="850" t="s">
        <v>857</v>
      </c>
      <c r="AB2" s="841" t="s">
        <v>897</v>
      </c>
      <c r="AC2" s="841" t="s">
        <v>910</v>
      </c>
      <c r="AD2" s="841" t="s">
        <v>1626</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1659</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712</v>
      </c>
      <c r="P20" s="957" t="s">
        <v>712</v>
      </c>
      <c r="Q20" s="957" t="s">
        <v>712</v>
      </c>
      <c r="R20" s="957" t="s">
        <v>712</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308</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311</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739</v>
      </c>
      <c r="R25" s="957" t="s">
        <v>308</v>
      </c>
      <c r="S25" s="957"/>
      <c r="T25" s="964" t="s">
        <v>2065</v>
      </c>
      <c r="U25" s="846" t="s">
        <v>2065</v>
      </c>
      <c r="V25" s="846" t="s">
        <v>2065</v>
      </c>
      <c r="W25" s="846" t="s">
        <v>2065</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2066</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2068</v>
      </c>
      <c r="R27" s="957" t="s">
        <v>724</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2075</v>
      </c>
      <c r="P31" s="957" t="s">
        <v>735</v>
      </c>
      <c r="Q31" s="957" t="s">
        <v>2075</v>
      </c>
      <c r="R31" s="957" t="s">
        <v>735</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737</v>
      </c>
      <c r="Q32" s="957" t="s">
        <v>2078</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749</v>
      </c>
      <c r="P39" s="957" t="s">
        <v>743</v>
      </c>
      <c r="Q39" s="957" t="s">
        <v>749</v>
      </c>
      <c r="R39" s="957" t="s">
        <v>743</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745</v>
      </c>
      <c r="Q40" s="957" t="s">
        <v>2101</v>
      </c>
      <c r="R40" s="957" t="s">
        <v>745</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2112</v>
      </c>
      <c r="P43" s="957" t="s">
        <v>749</v>
      </c>
      <c r="Q43" s="957" t="s">
        <v>2112</v>
      </c>
      <c r="R43" s="957" t="s">
        <v>749</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2144</v>
      </c>
      <c r="U52" s="843" t="s">
        <v>2145</v>
      </c>
      <c r="V52" s="843" t="s">
        <v>2146</v>
      </c>
      <c r="W52" s="843" t="s">
        <v>2147</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325</v>
      </c>
      <c r="Q53" s="957" t="s">
        <v>325</v>
      </c>
      <c r="R53" s="957" t="s">
        <v>325</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90</v>
      </c>
      <c r="Q54" s="957" t="s">
        <v>90</v>
      </c>
      <c r="R54" s="957" t="s">
        <v>90</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109</v>
      </c>
      <c r="Q59" s="957" t="s">
        <v>109</v>
      </c>
      <c r="R59" s="957" t="s">
        <v>109</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633</v>
      </c>
      <c r="U60" s="843" t="s">
        <v>633</v>
      </c>
      <c r="V60" s="843" t="s">
        <v>633</v>
      </c>
      <c r="W60" s="843" t="s">
        <v>633</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146</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147</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148</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146</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638</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146</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147</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149</v>
      </c>
      <c r="P88" s="957"/>
      <c r="Q88" s="957"/>
      <c r="R88" s="957"/>
      <c r="S88" s="957"/>
      <c r="T88" s="843" t="s">
        <v>670</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678</v>
      </c>
      <c r="U89" s="843" t="s">
        <v>678</v>
      </c>
      <c r="V89" s="843" t="s">
        <v>678</v>
      </c>
      <c r="W89" s="843" t="s">
        <v>678</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150</v>
      </c>
      <c r="Q91" s="957" t="s">
        <v>150</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151</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1470</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2215</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2224</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2229</v>
      </c>
      <c r="D148" s="843" t="s">
        <v>1570</v>
      </c>
      <c r="E148" s="843" t="s">
        <v>1670</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2318D-4035-DC3B-536E-549DF44DF75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АО "Водоканал"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45503.36809027778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975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87</v>
      </c>
      <c r="M15" s="2209" t="s">
        <v>427</v>
      </c>
      <c r="N15" s="301"/>
      <c r="O15" s="2274" t="s">
        <v>2234</v>
      </c>
      <c r="P15" s="2275"/>
      <c r="Q15" s="2275"/>
      <c r="R15" s="2275"/>
      <c r="S15" s="2275"/>
      <c r="T15" s="2275"/>
      <c r="U15" s="2276"/>
      <c r="V15" s="2277" t="s">
        <v>429</v>
      </c>
      <c r="W15" s="2280" t="s">
        <v>1148</v>
      </c>
      <c r="X15" s="2127"/>
      <c r="AD15" s="1155">
        <v>14</v>
      </c>
    </row>
    <row customHeight="1" ht="35.699999999999996">
      <c r="J16" s="376"/>
      <c r="K16" s="376"/>
      <c r="L16" s="2273"/>
      <c r="M16" s="2209"/>
      <c r="N16" s="1031"/>
      <c r="O16" s="2260" t="s">
        <v>432</v>
      </c>
      <c r="P16" s="2260" t="s">
        <v>433</v>
      </c>
      <c r="Q16" s="2262" t="s">
        <v>434</v>
      </c>
      <c r="R16" s="2263"/>
      <c r="S16" s="2262" t="s">
        <v>447</v>
      </c>
      <c r="T16" s="2269"/>
      <c r="U16" s="2263"/>
      <c r="V16" s="2278"/>
      <c r="W16" s="2281"/>
      <c r="X16" s="2127"/>
      <c r="AD16" s="1155">
        <v>34</v>
      </c>
    </row>
    <row customHeight="1" ht="35.699999999999996">
      <c r="A17" s="1370" t="s">
        <v>132</v>
      </c>
      <c r="B17" s="1370" t="s">
        <v>133</v>
      </c>
      <c r="C17" s="1370" t="s">
        <v>134</v>
      </c>
      <c r="D17" s="1370" t="s">
        <v>135</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98</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411</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244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06F05-5C28-B50E-2D83-077498CAC5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C1C97-D7CF-477A-B957-5D40832503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B48E8-AFC6-B664-7D39-162568EB1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88E8C-6A04-0EE9-4E01-37DCB1BED8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C0699-3D8B-48AF-A70A-60ED339C00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FD3DE-B544-E476-274C-929501AF55F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87</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98</v>
      </c>
      <c r="E11" s="1012" t="s">
        <v>305</v>
      </c>
      <c r="F11" s="1011" t="str">
        <f>IF(region_name="","",region_name)</f>
        <v>Республика Алтай</v>
      </c>
      <c r="G11" s="1012" t="s">
        <v>306</v>
      </c>
      <c r="H11" s="475"/>
      <c r="J11" s="455">
        <v>0</v>
      </c>
    </row>
    <row customHeight="1" ht="22.5" hidden="1">
      <c r="A12" s="457"/>
      <c r="B12" s="502"/>
      <c r="C12" s="457"/>
      <c r="D12" s="445" t="s">
        <v>98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98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0411122728</v>
      </c>
      <c r="G14" s="1012" t="s">
        <v>310</v>
      </c>
      <c r="H14" s="475"/>
      <c r="J14" s="455">
        <v>0</v>
      </c>
    </row>
    <row customHeight="1" ht="22.5" hidden="1">
      <c r="A15" s="457"/>
      <c r="B15" s="502"/>
      <c r="C15" s="457"/>
      <c r="D15" s="1009" t="s">
        <v>311</v>
      </c>
      <c r="E15" s="1010" t="s">
        <v>312</v>
      </c>
      <c r="F15" s="1011" t="str">
        <f>IF(kpp="","",kpp)</f>
        <v>041101001</v>
      </c>
      <c r="G15" s="1012" t="s">
        <v>313</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28</v>
      </c>
      <c r="G20" s="474"/>
      <c r="H20" s="475"/>
      <c r="I20" s="852"/>
      <c r="J20" s="455">
        <v>0</v>
      </c>
    </row>
    <row customHeight="1" ht="22.5" hidden="1">
      <c r="A21" s="2202"/>
      <c r="B21" s="502"/>
      <c r="C21" s="2213"/>
      <c r="D21" s="440" t="str">
        <f>D19&amp;".2"</f>
        <v>5.1.2</v>
      </c>
      <c r="E21" s="439" t="s">
        <v>318</v>
      </c>
      <c r="F21" s="1733" t="s">
        <v>28</v>
      </c>
      <c r="G21" s="444" t="s">
        <v>319</v>
      </c>
      <c r="H21" s="475"/>
      <c r="I21" s="852"/>
      <c r="J21" s="455">
        <v>0</v>
      </c>
    </row>
    <row customHeight="1" ht="22.5" hidden="1">
      <c r="A22" s="2202"/>
      <c r="B22" s="502"/>
      <c r="C22" s="2213"/>
      <c r="D22" s="440" t="str">
        <f>D19&amp;".3"</f>
        <v>5.1.3</v>
      </c>
      <c r="E22" s="439" t="s">
        <v>320</v>
      </c>
      <c r="F22" s="881" t="s">
        <v>28</v>
      </c>
      <c r="G22" s="474"/>
      <c r="H22" s="475"/>
      <c r="I22" s="852"/>
      <c r="J22" s="455">
        <v>0</v>
      </c>
    </row>
    <row customHeight="1" ht="22.5" hidden="1">
      <c r="A23" s="2202"/>
      <c r="B23" s="502"/>
      <c r="C23" s="2213"/>
      <c r="D23" s="440" t="str">
        <f>D19&amp;".4"</f>
        <v>5.1.4</v>
      </c>
      <c r="E23" s="439" t="s">
        <v>321</v>
      </c>
      <c r="F23" s="881" t="s">
        <v>28</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89</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3BF09-EF66-1484-248D-22B1DF360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4165A-16DC-8FFE-A7F6-C10EBB73F1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18765-DFDE-47F4-5963-53B63377E6F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0E53E-AB64-4D1B-C3D1-723DBED805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2006</v>
      </c>
      <c r="D5" s="2625" t="s">
        <v>2243</v>
      </c>
      <c r="E5" s="836"/>
    </row>
    <row s="1850" customFormat="1" customHeight="1" ht="11.25">
      <c r="A6" s="2626"/>
      <c r="B6" s="766" t="s">
        <v>1672</v>
      </c>
      <c r="C6" s="753"/>
      <c r="D6" s="764"/>
      <c r="E6" s="836"/>
    </row>
    <row customHeight="1" ht="11.25">
      <c r="A7" s="2627"/>
      <c r="B7" s="766" t="s">
        <v>1678</v>
      </c>
      <c r="C7" s="753"/>
      <c r="D7" s="764"/>
      <c r="E7" s="836"/>
    </row>
    <row customHeight="1" ht="11.25">
      <c r="A8" s="756"/>
      <c r="B8" s="766" t="s">
        <v>1675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38C19-86A8-8705-6252-19A4E5B9DA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905AE-E6B8-573A-6F45-03968B4E40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FF1D7-F25B-6691-87CD-BFA92CF4F381}"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28</v>
      </c>
      <c r="H2" s="1850" t="s">
        <v>28</v>
      </c>
      <c r="I2" s="1850" t="s">
        <v>811</v>
      </c>
    </row>
    <row customHeight="1" ht="11.25">
      <c r="A3" s="1850" t="s">
        <v>2253</v>
      </c>
      <c r="B3" s="1850" t="s">
        <v>16</v>
      </c>
      <c r="C3" s="1850" t="s">
        <v>2258</v>
      </c>
      <c r="D3" s="1850" t="s">
        <v>2259</v>
      </c>
      <c r="E3" s="1850" t="s">
        <v>2260</v>
      </c>
      <c r="F3" s="1850" t="s">
        <v>2261</v>
      </c>
      <c r="G3" s="1850" t="s">
        <v>28</v>
      </c>
      <c r="H3" s="1850" t="s">
        <v>28</v>
      </c>
      <c r="I3" s="1850" t="s">
        <v>811</v>
      </c>
    </row>
    <row customHeight="1" ht="11.25">
      <c r="A4" s="1850" t="s">
        <v>2253</v>
      </c>
      <c r="B4" s="1850" t="s">
        <v>16</v>
      </c>
      <c r="C4" s="1850" t="s">
        <v>2262</v>
      </c>
      <c r="D4" s="1850" t="s">
        <v>2263</v>
      </c>
      <c r="E4" s="1850" t="s">
        <v>2264</v>
      </c>
      <c r="F4" s="1850" t="s">
        <v>51</v>
      </c>
      <c r="G4" s="1850" t="s">
        <v>2265</v>
      </c>
      <c r="H4" s="1850" t="s">
        <v>28</v>
      </c>
      <c r="I4" s="1850" t="s">
        <v>811</v>
      </c>
    </row>
    <row customHeight="1" ht="11.25">
      <c r="A5" s="1850" t="s">
        <v>2253</v>
      </c>
      <c r="B5" s="1850" t="s">
        <v>16</v>
      </c>
      <c r="C5" s="1850" t="s">
        <v>28</v>
      </c>
      <c r="D5" s="1850" t="s">
        <v>2266</v>
      </c>
      <c r="E5" s="1850" t="s">
        <v>2267</v>
      </c>
      <c r="F5" s="1850" t="s">
        <v>51</v>
      </c>
      <c r="G5" s="1850" t="s">
        <v>28</v>
      </c>
      <c r="H5" s="1850" t="s">
        <v>28</v>
      </c>
      <c r="I5" s="1850" t="s">
        <v>811</v>
      </c>
    </row>
    <row customHeight="1" ht="11.25">
      <c r="A6" s="1850" t="s">
        <v>2253</v>
      </c>
      <c r="B6" s="1850" t="s">
        <v>16</v>
      </c>
      <c r="C6" s="1850" t="s">
        <v>2268</v>
      </c>
      <c r="D6" s="1850" t="s">
        <v>2269</v>
      </c>
      <c r="E6" s="1850" t="s">
        <v>2270</v>
      </c>
      <c r="F6" s="1850" t="s">
        <v>2271</v>
      </c>
      <c r="G6" s="1850" t="s">
        <v>2272</v>
      </c>
      <c r="H6" s="1850" t="s">
        <v>28</v>
      </c>
      <c r="I6" s="1850" t="s">
        <v>811</v>
      </c>
    </row>
    <row customHeight="1" ht="11.25">
      <c r="A7" s="1850" t="s">
        <v>2253</v>
      </c>
      <c r="B7" s="1850" t="s">
        <v>16</v>
      </c>
      <c r="C7" s="1850" t="s">
        <v>2273</v>
      </c>
      <c r="D7" s="1850" t="s">
        <v>2274</v>
      </c>
      <c r="E7" s="1850" t="s">
        <v>2275</v>
      </c>
      <c r="F7" s="1850" t="s">
        <v>51</v>
      </c>
      <c r="G7" s="1850" t="s">
        <v>2276</v>
      </c>
      <c r="H7" s="1850" t="s">
        <v>28</v>
      </c>
      <c r="I7" s="1850" t="s">
        <v>811</v>
      </c>
    </row>
    <row customHeight="1" ht="11.25">
      <c r="A8" s="1850" t="s">
        <v>2253</v>
      </c>
      <c r="B8" s="1850" t="s">
        <v>16</v>
      </c>
      <c r="C8" s="1850" t="s">
        <v>2277</v>
      </c>
      <c r="D8" s="1850" t="s">
        <v>2278</v>
      </c>
      <c r="E8" s="1850" t="s">
        <v>2279</v>
      </c>
      <c r="F8" s="1850" t="s">
        <v>51</v>
      </c>
      <c r="G8" s="1850" t="s">
        <v>2280</v>
      </c>
      <c r="H8" s="1850" t="s">
        <v>28</v>
      </c>
      <c r="I8" s="1850" t="s">
        <v>811</v>
      </c>
    </row>
    <row customHeight="1" ht="11.25">
      <c r="A9" s="1850" t="s">
        <v>2253</v>
      </c>
      <c r="B9" s="1850" t="s">
        <v>16</v>
      </c>
      <c r="C9" s="1850" t="s">
        <v>2281</v>
      </c>
      <c r="D9" s="1850" t="s">
        <v>2282</v>
      </c>
      <c r="E9" s="1850" t="s">
        <v>2283</v>
      </c>
      <c r="F9" s="1850" t="s">
        <v>2284</v>
      </c>
      <c r="G9" s="1850" t="s">
        <v>2285</v>
      </c>
      <c r="H9" s="1850" t="s">
        <v>2286</v>
      </c>
      <c r="I9" s="1850" t="s">
        <v>811</v>
      </c>
    </row>
    <row customHeight="1" ht="11.25">
      <c r="A10" s="1850" t="s">
        <v>2253</v>
      </c>
      <c r="B10" s="1850" t="s">
        <v>16</v>
      </c>
      <c r="C10" s="1850" t="s">
        <v>2287</v>
      </c>
      <c r="D10" s="1850" t="s">
        <v>2288</v>
      </c>
      <c r="E10" s="1850" t="s">
        <v>2289</v>
      </c>
      <c r="F10" s="1850" t="s">
        <v>2290</v>
      </c>
      <c r="G10" s="1850" t="s">
        <v>2291</v>
      </c>
      <c r="H10" s="1850" t="s">
        <v>28</v>
      </c>
      <c r="I10" s="1850" t="s">
        <v>811</v>
      </c>
    </row>
    <row customHeight="1" ht="11.25">
      <c r="A11" s="1850" t="s">
        <v>2253</v>
      </c>
      <c r="B11" s="1850" t="s">
        <v>16</v>
      </c>
      <c r="C11" s="1850" t="s">
        <v>2292</v>
      </c>
      <c r="D11" s="1850" t="s">
        <v>2293</v>
      </c>
      <c r="E11" s="1850" t="s">
        <v>2294</v>
      </c>
      <c r="F11" s="1850" t="s">
        <v>51</v>
      </c>
      <c r="G11" s="1850" t="s">
        <v>28</v>
      </c>
      <c r="H11" s="1850" t="s">
        <v>28</v>
      </c>
      <c r="I11" s="1850" t="s">
        <v>811</v>
      </c>
    </row>
    <row customHeight="1" ht="11.25">
      <c r="A12" s="1850" t="s">
        <v>2253</v>
      </c>
      <c r="B12" s="1850" t="s">
        <v>16</v>
      </c>
      <c r="C12" s="1850" t="s">
        <v>2295</v>
      </c>
      <c r="D12" s="1850" t="s">
        <v>2296</v>
      </c>
      <c r="E12" s="1850" t="s">
        <v>2297</v>
      </c>
      <c r="F12" s="1850" t="s">
        <v>2271</v>
      </c>
      <c r="G12" s="1850" t="s">
        <v>2298</v>
      </c>
      <c r="H12" s="1850" t="s">
        <v>28</v>
      </c>
      <c r="I12" s="1850" t="s">
        <v>811</v>
      </c>
    </row>
    <row customHeight="1" ht="11.25">
      <c r="A13" s="1850" t="s">
        <v>2253</v>
      </c>
      <c r="B13" s="1850" t="s">
        <v>16</v>
      </c>
      <c r="C13" s="1850" t="s">
        <v>2299</v>
      </c>
      <c r="D13" s="1850" t="s">
        <v>2300</v>
      </c>
      <c r="E13" s="1850" t="s">
        <v>2301</v>
      </c>
      <c r="F13" s="1850" t="s">
        <v>2271</v>
      </c>
      <c r="G13" s="1850" t="s">
        <v>28</v>
      </c>
      <c r="H13" s="1850" t="s">
        <v>28</v>
      </c>
      <c r="I13" s="1850" t="s">
        <v>811</v>
      </c>
    </row>
    <row customHeight="1" ht="11.25">
      <c r="A14" s="1850" t="s">
        <v>2253</v>
      </c>
      <c r="B14" s="1850" t="s">
        <v>16</v>
      </c>
      <c r="C14" s="1850" t="s">
        <v>2302</v>
      </c>
      <c r="D14" s="1850" t="s">
        <v>2303</v>
      </c>
      <c r="E14" s="1850" t="s">
        <v>2304</v>
      </c>
      <c r="F14" s="1850" t="s">
        <v>2305</v>
      </c>
      <c r="G14" s="1850" t="s">
        <v>28</v>
      </c>
      <c r="H14" s="1850" t="s">
        <v>28</v>
      </c>
      <c r="I14" s="1850" t="s">
        <v>811</v>
      </c>
    </row>
    <row customHeight="1" ht="11.25">
      <c r="A15" s="1850" t="s">
        <v>2253</v>
      </c>
      <c r="B15" s="1850" t="s">
        <v>16</v>
      </c>
      <c r="C15" s="1850" t="s">
        <v>2306</v>
      </c>
      <c r="D15" s="1850" t="s">
        <v>2307</v>
      </c>
      <c r="E15" s="1850" t="s">
        <v>2308</v>
      </c>
      <c r="F15" s="1850" t="s">
        <v>2271</v>
      </c>
      <c r="G15" s="1850" t="s">
        <v>2309</v>
      </c>
      <c r="H15" s="1850" t="s">
        <v>28</v>
      </c>
      <c r="I15" s="1850" t="s">
        <v>811</v>
      </c>
    </row>
    <row customHeight="1" ht="11.25">
      <c r="A16" s="1850" t="s">
        <v>2253</v>
      </c>
      <c r="B16" s="1850" t="s">
        <v>16</v>
      </c>
      <c r="C16" s="1850" t="s">
        <v>2310</v>
      </c>
      <c r="D16" s="1850" t="s">
        <v>2311</v>
      </c>
      <c r="E16" s="1850" t="s">
        <v>2312</v>
      </c>
      <c r="F16" s="1850" t="s">
        <v>2271</v>
      </c>
      <c r="G16" s="1850" t="s">
        <v>2313</v>
      </c>
      <c r="H16" s="1850" t="s">
        <v>28</v>
      </c>
      <c r="I16" s="1850" t="s">
        <v>811</v>
      </c>
    </row>
    <row customHeight="1" ht="11.25">
      <c r="A17" s="1850" t="s">
        <v>2253</v>
      </c>
      <c r="B17" s="1850" t="s">
        <v>16</v>
      </c>
      <c r="C17" s="1850" t="s">
        <v>2314</v>
      </c>
      <c r="D17" s="1850" t="s">
        <v>2315</v>
      </c>
      <c r="E17" s="1850" t="s">
        <v>2316</v>
      </c>
      <c r="F17" s="1850" t="s">
        <v>2271</v>
      </c>
      <c r="G17" s="1850" t="s">
        <v>2317</v>
      </c>
      <c r="H17" s="1850" t="s">
        <v>28</v>
      </c>
      <c r="I17" s="1850" t="s">
        <v>811</v>
      </c>
    </row>
    <row customHeight="1" ht="11.25">
      <c r="A18" s="1850" t="s">
        <v>2253</v>
      </c>
      <c r="B18" s="1850" t="s">
        <v>16</v>
      </c>
      <c r="C18" s="1850" t="s">
        <v>2318</v>
      </c>
      <c r="D18" s="1850" t="s">
        <v>2319</v>
      </c>
      <c r="E18" s="1850" t="s">
        <v>2320</v>
      </c>
      <c r="F18" s="1850" t="s">
        <v>2290</v>
      </c>
      <c r="G18" s="1850" t="s">
        <v>28</v>
      </c>
      <c r="H18" s="1850" t="s">
        <v>28</v>
      </c>
      <c r="I18" s="1850" t="s">
        <v>811</v>
      </c>
    </row>
    <row customHeight="1" ht="11.25">
      <c r="A19" s="1850" t="s">
        <v>2253</v>
      </c>
      <c r="B19" s="1850" t="s">
        <v>16</v>
      </c>
      <c r="C19" s="1850" t="s">
        <v>2321</v>
      </c>
      <c r="D19" s="1850" t="s">
        <v>2322</v>
      </c>
      <c r="E19" s="1850" t="s">
        <v>2323</v>
      </c>
      <c r="F19" s="1850" t="s">
        <v>2271</v>
      </c>
      <c r="G19" s="1850" t="s">
        <v>2324</v>
      </c>
      <c r="H19" s="1850" t="s">
        <v>28</v>
      </c>
      <c r="I19" s="1850" t="s">
        <v>811</v>
      </c>
    </row>
    <row customHeight="1" ht="11.25">
      <c r="A20" s="1850" t="s">
        <v>2253</v>
      </c>
      <c r="B20" s="1850" t="s">
        <v>16</v>
      </c>
      <c r="C20" s="1850" t="s">
        <v>2325</v>
      </c>
      <c r="D20" s="1850" t="s">
        <v>2326</v>
      </c>
      <c r="E20" s="1850" t="s">
        <v>2327</v>
      </c>
      <c r="F20" s="1850" t="s">
        <v>51</v>
      </c>
      <c r="G20" s="1850" t="s">
        <v>28</v>
      </c>
      <c r="H20" s="1850" t="s">
        <v>28</v>
      </c>
      <c r="I20" s="1850" t="s">
        <v>811</v>
      </c>
    </row>
    <row customHeight="1" ht="11.25">
      <c r="A21" s="1850" t="s">
        <v>2253</v>
      </c>
      <c r="B21" s="1850" t="s">
        <v>16</v>
      </c>
      <c r="C21" s="1850" t="s">
        <v>2328</v>
      </c>
      <c r="D21" s="1850" t="s">
        <v>2329</v>
      </c>
      <c r="E21" s="1850" t="s">
        <v>2330</v>
      </c>
      <c r="F21" s="1850" t="s">
        <v>51</v>
      </c>
      <c r="G21" s="1850" t="s">
        <v>2331</v>
      </c>
      <c r="H21" s="1850" t="s">
        <v>28</v>
      </c>
      <c r="I21" s="1850" t="s">
        <v>811</v>
      </c>
    </row>
    <row customHeight="1" ht="11.25">
      <c r="A22" s="1850" t="s">
        <v>2253</v>
      </c>
      <c r="B22" s="1850" t="s">
        <v>16</v>
      </c>
      <c r="C22" s="1850" t="s">
        <v>2332</v>
      </c>
      <c r="D22" s="1850" t="s">
        <v>2333</v>
      </c>
      <c r="E22" s="1850" t="s">
        <v>2334</v>
      </c>
      <c r="F22" s="1850" t="s">
        <v>2335</v>
      </c>
      <c r="G22" s="1850" t="s">
        <v>2336</v>
      </c>
      <c r="H22" s="1850" t="s">
        <v>2337</v>
      </c>
      <c r="I22" s="1850" t="s">
        <v>811</v>
      </c>
    </row>
    <row customHeight="1" ht="11.25">
      <c r="A23" s="1850" t="s">
        <v>2253</v>
      </c>
      <c r="B23" s="1850" t="s">
        <v>16</v>
      </c>
      <c r="C23" s="1850" t="s">
        <v>2338</v>
      </c>
      <c r="D23" s="1850" t="s">
        <v>2339</v>
      </c>
      <c r="E23" s="1850" t="s">
        <v>2340</v>
      </c>
      <c r="F23" s="1850" t="s">
        <v>2257</v>
      </c>
      <c r="G23" s="1850" t="s">
        <v>2341</v>
      </c>
      <c r="H23" s="1850" t="s">
        <v>28</v>
      </c>
      <c r="I23" s="1850" t="s">
        <v>811</v>
      </c>
    </row>
    <row customHeight="1" ht="11.25">
      <c r="A24" s="1850" t="s">
        <v>2253</v>
      </c>
      <c r="B24" s="1850" t="s">
        <v>16</v>
      </c>
      <c r="C24" s="1850" t="s">
        <v>2342</v>
      </c>
      <c r="D24" s="1850" t="s">
        <v>2343</v>
      </c>
      <c r="E24" s="1850" t="s">
        <v>2344</v>
      </c>
      <c r="F24" s="1850" t="s">
        <v>2271</v>
      </c>
      <c r="G24" s="1850" t="s">
        <v>2345</v>
      </c>
      <c r="H24" s="1850" t="s">
        <v>28</v>
      </c>
      <c r="I24" s="1850" t="s">
        <v>811</v>
      </c>
    </row>
    <row customHeight="1" ht="11.25">
      <c r="A25" s="1850" t="s">
        <v>2253</v>
      </c>
      <c r="B25" s="1850" t="s">
        <v>16</v>
      </c>
      <c r="C25" s="1850" t="s">
        <v>2346</v>
      </c>
      <c r="D25" s="1850" t="s">
        <v>2347</v>
      </c>
      <c r="E25" s="1850" t="s">
        <v>2348</v>
      </c>
      <c r="F25" s="1850" t="s">
        <v>51</v>
      </c>
      <c r="G25" s="1850" t="s">
        <v>2349</v>
      </c>
      <c r="H25" s="1850" t="s">
        <v>28</v>
      </c>
      <c r="I25" s="1850" t="s">
        <v>811</v>
      </c>
    </row>
    <row customHeight="1" ht="11.25">
      <c r="A26" s="1850" t="s">
        <v>2253</v>
      </c>
      <c r="B26" s="1850" t="s">
        <v>16</v>
      </c>
      <c r="C26" s="1850" t="s">
        <v>2350</v>
      </c>
      <c r="D26" s="1850" t="s">
        <v>2351</v>
      </c>
      <c r="E26" s="1850" t="s">
        <v>2352</v>
      </c>
      <c r="F26" s="1850" t="s">
        <v>51</v>
      </c>
      <c r="G26" s="1850" t="s">
        <v>28</v>
      </c>
      <c r="H26" s="1850" t="s">
        <v>28</v>
      </c>
      <c r="I26" s="1850" t="s">
        <v>811</v>
      </c>
    </row>
    <row customHeight="1" ht="11.25">
      <c r="A27" s="1850" t="s">
        <v>2253</v>
      </c>
      <c r="B27" s="1850" t="s">
        <v>16</v>
      </c>
      <c r="C27" s="1850" t="s">
        <v>2353</v>
      </c>
      <c r="D27" s="1850" t="s">
        <v>2354</v>
      </c>
      <c r="E27" s="1850" t="s">
        <v>2355</v>
      </c>
      <c r="F27" s="1850" t="s">
        <v>2356</v>
      </c>
      <c r="G27" s="1850" t="s">
        <v>2357</v>
      </c>
      <c r="H27" s="1850" t="s">
        <v>28</v>
      </c>
      <c r="I27" s="1850" t="s">
        <v>811</v>
      </c>
    </row>
    <row customHeight="1" ht="11.25">
      <c r="A28" s="1850" t="s">
        <v>2253</v>
      </c>
      <c r="B28" s="1850" t="s">
        <v>16</v>
      </c>
      <c r="C28" s="1850" t="s">
        <v>2358</v>
      </c>
      <c r="D28" s="1850" t="s">
        <v>2359</v>
      </c>
      <c r="E28" s="1850" t="s">
        <v>2360</v>
      </c>
      <c r="F28" s="1850" t="s">
        <v>51</v>
      </c>
      <c r="G28" s="1850" t="s">
        <v>28</v>
      </c>
      <c r="H28" s="1850" t="s">
        <v>28</v>
      </c>
      <c r="I28" s="1850" t="s">
        <v>811</v>
      </c>
    </row>
    <row customHeight="1" ht="11.25">
      <c r="A29" s="1850" t="s">
        <v>2253</v>
      </c>
      <c r="B29" s="1850" t="s">
        <v>16</v>
      </c>
      <c r="C29" s="1850" t="s">
        <v>2361</v>
      </c>
      <c r="D29" s="1850" t="s">
        <v>2362</v>
      </c>
      <c r="E29" s="1850" t="s">
        <v>2363</v>
      </c>
      <c r="F29" s="1850" t="s">
        <v>51</v>
      </c>
      <c r="G29" s="1850" t="s">
        <v>28</v>
      </c>
      <c r="H29" s="1850" t="s">
        <v>28</v>
      </c>
      <c r="I29" s="1850" t="s">
        <v>811</v>
      </c>
    </row>
    <row customHeight="1" ht="11.25">
      <c r="A30" s="1850" t="s">
        <v>2253</v>
      </c>
      <c r="B30" s="1850" t="s">
        <v>16</v>
      </c>
      <c r="C30" s="1850" t="s">
        <v>2364</v>
      </c>
      <c r="D30" s="1850" t="s">
        <v>2365</v>
      </c>
      <c r="E30" s="1850" t="s">
        <v>2366</v>
      </c>
      <c r="F30" s="1850" t="s">
        <v>51</v>
      </c>
      <c r="G30" s="1850" t="s">
        <v>2367</v>
      </c>
      <c r="H30" s="1850" t="s">
        <v>28</v>
      </c>
      <c r="I30" s="1850" t="s">
        <v>811</v>
      </c>
    </row>
    <row customHeight="1" ht="11.25">
      <c r="A31" s="1850" t="s">
        <v>2253</v>
      </c>
      <c r="B31" s="1850" t="s">
        <v>16</v>
      </c>
      <c r="C31" s="1850" t="s">
        <v>2368</v>
      </c>
      <c r="D31" s="1850" t="s">
        <v>2369</v>
      </c>
      <c r="E31" s="1850" t="s">
        <v>2370</v>
      </c>
      <c r="F31" s="1850" t="s">
        <v>2271</v>
      </c>
      <c r="G31" s="1850" t="s">
        <v>2371</v>
      </c>
      <c r="H31" s="1850" t="s">
        <v>28</v>
      </c>
      <c r="I31" s="1850" t="s">
        <v>811</v>
      </c>
    </row>
    <row customHeight="1" ht="11.25">
      <c r="A32" s="1850" t="s">
        <v>2253</v>
      </c>
      <c r="B32" s="1850" t="s">
        <v>16</v>
      </c>
      <c r="C32" s="1850" t="s">
        <v>2372</v>
      </c>
      <c r="D32" s="1850" t="s">
        <v>2373</v>
      </c>
      <c r="E32" s="1850" t="s">
        <v>2374</v>
      </c>
      <c r="F32" s="1850" t="s">
        <v>2271</v>
      </c>
      <c r="G32" s="1850" t="s">
        <v>2375</v>
      </c>
      <c r="H32" s="1850" t="s">
        <v>28</v>
      </c>
      <c r="I32" s="1850" t="s">
        <v>811</v>
      </c>
    </row>
    <row customHeight="1" ht="11.25">
      <c r="A33" s="1850" t="s">
        <v>2253</v>
      </c>
      <c r="B33" s="1850" t="s">
        <v>16</v>
      </c>
      <c r="C33" s="1850" t="s">
        <v>2376</v>
      </c>
      <c r="D33" s="1850" t="s">
        <v>2377</v>
      </c>
      <c r="E33" s="1850" t="s">
        <v>2378</v>
      </c>
      <c r="F33" s="1850" t="s">
        <v>51</v>
      </c>
      <c r="G33" s="1850" t="s">
        <v>2379</v>
      </c>
      <c r="H33" s="1850" t="s">
        <v>28</v>
      </c>
      <c r="I33" s="1850" t="s">
        <v>811</v>
      </c>
    </row>
    <row customHeight="1" ht="11.25">
      <c r="A34" s="1850" t="s">
        <v>2253</v>
      </c>
      <c r="B34" s="1850" t="s">
        <v>16</v>
      </c>
      <c r="C34" s="1850" t="s">
        <v>2380</v>
      </c>
      <c r="D34" s="1850" t="s">
        <v>2381</v>
      </c>
      <c r="E34" s="1850" t="s">
        <v>2382</v>
      </c>
      <c r="F34" s="1850" t="s">
        <v>51</v>
      </c>
      <c r="G34" s="1850" t="s">
        <v>28</v>
      </c>
      <c r="H34" s="1850" t="s">
        <v>28</v>
      </c>
      <c r="I34" s="1850" t="s">
        <v>811</v>
      </c>
    </row>
    <row customHeight="1" ht="11.25">
      <c r="A35" s="1850" t="s">
        <v>2253</v>
      </c>
      <c r="B35" s="1850" t="s">
        <v>16</v>
      </c>
      <c r="C35" s="1850" t="s">
        <v>2383</v>
      </c>
      <c r="D35" s="1850" t="s">
        <v>2384</v>
      </c>
      <c r="E35" s="1850" t="s">
        <v>2385</v>
      </c>
      <c r="F35" s="1850" t="s">
        <v>51</v>
      </c>
      <c r="G35" s="1850" t="s">
        <v>2386</v>
      </c>
      <c r="H35" s="1850" t="s">
        <v>28</v>
      </c>
      <c r="I35" s="1850" t="s">
        <v>811</v>
      </c>
    </row>
    <row customHeight="1" ht="11.25">
      <c r="A36" s="1850" t="s">
        <v>2253</v>
      </c>
      <c r="B36" s="1850" t="s">
        <v>16</v>
      </c>
      <c r="C36" s="1850" t="s">
        <v>2387</v>
      </c>
      <c r="D36" s="1850" t="s">
        <v>2388</v>
      </c>
      <c r="E36" s="1850" t="s">
        <v>2389</v>
      </c>
      <c r="F36" s="1850" t="s">
        <v>51</v>
      </c>
      <c r="G36" s="1850" t="s">
        <v>28</v>
      </c>
      <c r="H36" s="1850" t="s">
        <v>28</v>
      </c>
      <c r="I36" s="1850" t="s">
        <v>811</v>
      </c>
    </row>
    <row customHeight="1" ht="11.25">
      <c r="A37" s="1850" t="s">
        <v>2253</v>
      </c>
      <c r="B37" s="1850" t="s">
        <v>16</v>
      </c>
      <c r="C37" s="1850" t="s">
        <v>2262</v>
      </c>
      <c r="D37" s="1850" t="s">
        <v>2263</v>
      </c>
      <c r="E37" s="1850" t="s">
        <v>2264</v>
      </c>
      <c r="F37" s="1850" t="s">
        <v>51</v>
      </c>
      <c r="G37" s="1850" t="s">
        <v>2265</v>
      </c>
      <c r="H37" s="1850" t="s">
        <v>28</v>
      </c>
      <c r="I37" s="1850" t="s">
        <v>897</v>
      </c>
    </row>
    <row customHeight="1" ht="11.25">
      <c r="A38" s="1850" t="s">
        <v>2253</v>
      </c>
      <c r="B38" s="1850" t="s">
        <v>16</v>
      </c>
      <c r="C38" s="1850" t="s">
        <v>28</v>
      </c>
      <c r="D38" s="1850" t="s">
        <v>2266</v>
      </c>
      <c r="E38" s="1850" t="s">
        <v>2267</v>
      </c>
      <c r="F38" s="1850" t="s">
        <v>51</v>
      </c>
      <c r="G38" s="1850" t="s">
        <v>28</v>
      </c>
      <c r="H38" s="1850" t="s">
        <v>28</v>
      </c>
      <c r="I38" s="1850" t="s">
        <v>897</v>
      </c>
    </row>
    <row customHeight="1" ht="11.25">
      <c r="A39" s="1850" t="s">
        <v>2253</v>
      </c>
      <c r="B39" s="1850" t="s">
        <v>16</v>
      </c>
      <c r="C39" s="1850" t="s">
        <v>2325</v>
      </c>
      <c r="D39" s="1850" t="s">
        <v>2326</v>
      </c>
      <c r="E39" s="1850" t="s">
        <v>2327</v>
      </c>
      <c r="F39" s="1850" t="s">
        <v>51</v>
      </c>
      <c r="G39" s="1850" t="s">
        <v>28</v>
      </c>
      <c r="H39" s="1850" t="s">
        <v>28</v>
      </c>
      <c r="I39" s="1850" t="s">
        <v>897</v>
      </c>
    </row>
    <row customHeight="1" ht="11.25">
      <c r="A40" s="1850" t="s">
        <v>2253</v>
      </c>
      <c r="B40" s="1850" t="s">
        <v>16</v>
      </c>
      <c r="C40" s="1850" t="s">
        <v>2342</v>
      </c>
      <c r="D40" s="1850" t="s">
        <v>2343</v>
      </c>
      <c r="E40" s="1850" t="s">
        <v>2344</v>
      </c>
      <c r="F40" s="1850" t="s">
        <v>2271</v>
      </c>
      <c r="G40" s="1850" t="s">
        <v>2345</v>
      </c>
      <c r="H40" s="1850" t="s">
        <v>28</v>
      </c>
      <c r="I40" s="1850" t="s">
        <v>897</v>
      </c>
    </row>
    <row customHeight="1" ht="11.25">
      <c r="A41" s="1850" t="s">
        <v>2253</v>
      </c>
      <c r="B41" s="1850" t="s">
        <v>16</v>
      </c>
      <c r="C41" s="1850" t="s">
        <v>2358</v>
      </c>
      <c r="D41" s="1850" t="s">
        <v>2359</v>
      </c>
      <c r="E41" s="1850" t="s">
        <v>2360</v>
      </c>
      <c r="F41" s="1850" t="s">
        <v>51</v>
      </c>
      <c r="G41" s="1850" t="s">
        <v>28</v>
      </c>
      <c r="H41" s="1850" t="s">
        <v>28</v>
      </c>
      <c r="I41" s="1850" t="s">
        <v>897</v>
      </c>
    </row>
    <row customHeight="1" ht="11.25">
      <c r="A42" s="1850" t="s">
        <v>2253</v>
      </c>
      <c r="B42" s="1850" t="s">
        <v>16</v>
      </c>
      <c r="C42" s="1850" t="s">
        <v>2361</v>
      </c>
      <c r="D42" s="1850" t="s">
        <v>2362</v>
      </c>
      <c r="E42" s="1850" t="s">
        <v>2363</v>
      </c>
      <c r="F42" s="1850" t="s">
        <v>51</v>
      </c>
      <c r="G42" s="1850" t="s">
        <v>28</v>
      </c>
      <c r="H42" s="1850" t="s">
        <v>28</v>
      </c>
      <c r="I42" s="1850" t="s">
        <v>897</v>
      </c>
    </row>
    <row customHeight="1" ht="11.25">
      <c r="A43" s="1850" t="s">
        <v>2253</v>
      </c>
      <c r="B43" s="1850" t="s">
        <v>16</v>
      </c>
      <c r="C43" s="1850" t="s">
        <v>2368</v>
      </c>
      <c r="D43" s="1850" t="s">
        <v>2369</v>
      </c>
      <c r="E43" s="1850" t="s">
        <v>2370</v>
      </c>
      <c r="F43" s="1850" t="s">
        <v>2271</v>
      </c>
      <c r="G43" s="1850" t="s">
        <v>2371</v>
      </c>
      <c r="H43" s="1850" t="s">
        <v>28</v>
      </c>
      <c r="I43" s="1850" t="s">
        <v>897</v>
      </c>
    </row>
    <row customHeight="1" ht="11.25">
      <c r="A44" s="1850" t="s">
        <v>2253</v>
      </c>
      <c r="B44" s="1850" t="s">
        <v>16</v>
      </c>
      <c r="C44" s="1850" t="s">
        <v>2254</v>
      </c>
      <c r="D44" s="1850" t="s">
        <v>2255</v>
      </c>
      <c r="E44" s="1850" t="s">
        <v>2256</v>
      </c>
      <c r="F44" s="1850" t="s">
        <v>2257</v>
      </c>
      <c r="G44" s="1850" t="s">
        <v>28</v>
      </c>
      <c r="H44" s="1850" t="s">
        <v>28</v>
      </c>
      <c r="I44" s="1850" t="s">
        <v>857</v>
      </c>
    </row>
    <row customHeight="1" ht="11.25">
      <c r="A45" s="1850" t="s">
        <v>2253</v>
      </c>
      <c r="B45" s="1850" t="s">
        <v>16</v>
      </c>
      <c r="C45" s="1850" t="s">
        <v>13</v>
      </c>
      <c r="D45" s="1850" t="s">
        <v>46</v>
      </c>
      <c r="E45" s="1850" t="s">
        <v>49</v>
      </c>
      <c r="F45" s="1850" t="s">
        <v>51</v>
      </c>
      <c r="G45" s="1850" t="s">
        <v>28</v>
      </c>
      <c r="H45" s="1850" t="s">
        <v>28</v>
      </c>
      <c r="I45" s="1850" t="s">
        <v>857</v>
      </c>
    </row>
    <row customHeight="1" ht="11.25">
      <c r="A46" s="1850" t="s">
        <v>2253</v>
      </c>
      <c r="B46" s="1850" t="s">
        <v>16</v>
      </c>
      <c r="C46" s="1850" t="s">
        <v>2258</v>
      </c>
      <c r="D46" s="1850" t="s">
        <v>2259</v>
      </c>
      <c r="E46" s="1850" t="s">
        <v>2260</v>
      </c>
      <c r="F46" s="1850" t="s">
        <v>2261</v>
      </c>
      <c r="G46" s="1850" t="s">
        <v>28</v>
      </c>
      <c r="H46" s="1850" t="s">
        <v>28</v>
      </c>
      <c r="I46" s="1850" t="s">
        <v>857</v>
      </c>
    </row>
    <row customHeight="1" ht="11.25">
      <c r="A47" s="1850" t="s">
        <v>2253</v>
      </c>
      <c r="B47" s="1850" t="s">
        <v>16</v>
      </c>
      <c r="C47" s="1850" t="s">
        <v>28</v>
      </c>
      <c r="D47" s="1850" t="s">
        <v>2266</v>
      </c>
      <c r="E47" s="1850" t="s">
        <v>2267</v>
      </c>
      <c r="F47" s="1850" t="s">
        <v>51</v>
      </c>
      <c r="G47" s="1850" t="s">
        <v>28</v>
      </c>
      <c r="H47" s="1850" t="s">
        <v>28</v>
      </c>
      <c r="I47" s="1850" t="s">
        <v>857</v>
      </c>
    </row>
    <row customHeight="1" ht="11.25">
      <c r="A48" s="1850" t="s">
        <v>2253</v>
      </c>
      <c r="B48" s="1850" t="s">
        <v>16</v>
      </c>
      <c r="C48" s="1850" t="s">
        <v>2268</v>
      </c>
      <c r="D48" s="1850" t="s">
        <v>2269</v>
      </c>
      <c r="E48" s="1850" t="s">
        <v>2270</v>
      </c>
      <c r="F48" s="1850" t="s">
        <v>2271</v>
      </c>
      <c r="G48" s="1850" t="s">
        <v>2272</v>
      </c>
      <c r="H48" s="1850" t="s">
        <v>28</v>
      </c>
      <c r="I48" s="1850" t="s">
        <v>857</v>
      </c>
    </row>
    <row customHeight="1" ht="11.25">
      <c r="A49" s="1850" t="s">
        <v>2253</v>
      </c>
      <c r="B49" s="1850" t="s">
        <v>16</v>
      </c>
      <c r="C49" s="1850" t="s">
        <v>2273</v>
      </c>
      <c r="D49" s="1850" t="s">
        <v>2274</v>
      </c>
      <c r="E49" s="1850" t="s">
        <v>2275</v>
      </c>
      <c r="F49" s="1850" t="s">
        <v>51</v>
      </c>
      <c r="G49" s="1850" t="s">
        <v>2276</v>
      </c>
      <c r="H49" s="1850" t="s">
        <v>28</v>
      </c>
      <c r="I49" s="1850" t="s">
        <v>857</v>
      </c>
    </row>
    <row customHeight="1" ht="11.25">
      <c r="A50" s="1850" t="s">
        <v>2253</v>
      </c>
      <c r="B50" s="1850" t="s">
        <v>16</v>
      </c>
      <c r="C50" s="1850" t="s">
        <v>2390</v>
      </c>
      <c r="D50" s="1850" t="s">
        <v>2391</v>
      </c>
      <c r="E50" s="1850" t="s">
        <v>2392</v>
      </c>
      <c r="F50" s="1850" t="s">
        <v>2271</v>
      </c>
      <c r="G50" s="1850" t="s">
        <v>2393</v>
      </c>
      <c r="H50" s="1850" t="s">
        <v>28</v>
      </c>
      <c r="I50" s="1850" t="s">
        <v>857</v>
      </c>
    </row>
    <row customHeight="1" ht="11.25">
      <c r="A51" s="1850" t="s">
        <v>2253</v>
      </c>
      <c r="B51" s="1850" t="s">
        <v>16</v>
      </c>
      <c r="C51" s="1850" t="s">
        <v>2394</v>
      </c>
      <c r="D51" s="1850" t="s">
        <v>2395</v>
      </c>
      <c r="E51" s="1850" t="s">
        <v>2396</v>
      </c>
      <c r="F51" s="1850" t="s">
        <v>2290</v>
      </c>
      <c r="G51" s="1850" t="s">
        <v>2397</v>
      </c>
      <c r="H51" s="1850" t="s">
        <v>28</v>
      </c>
      <c r="I51" s="1850" t="s">
        <v>857</v>
      </c>
    </row>
    <row customHeight="1" ht="11.25">
      <c r="A52" s="1850" t="s">
        <v>2253</v>
      </c>
      <c r="B52" s="1850" t="s">
        <v>16</v>
      </c>
      <c r="C52" s="1850" t="s">
        <v>2281</v>
      </c>
      <c r="D52" s="1850" t="s">
        <v>2282</v>
      </c>
      <c r="E52" s="1850" t="s">
        <v>2283</v>
      </c>
      <c r="F52" s="1850" t="s">
        <v>2284</v>
      </c>
      <c r="G52" s="1850" t="s">
        <v>2285</v>
      </c>
      <c r="H52" s="1850" t="s">
        <v>2286</v>
      </c>
      <c r="I52" s="1850" t="s">
        <v>857</v>
      </c>
    </row>
    <row customHeight="1" ht="11.25">
      <c r="A53" s="1850" t="s">
        <v>2253</v>
      </c>
      <c r="B53" s="1850" t="s">
        <v>16</v>
      </c>
      <c r="C53" s="1850" t="s">
        <v>2287</v>
      </c>
      <c r="D53" s="1850" t="s">
        <v>2288</v>
      </c>
      <c r="E53" s="1850" t="s">
        <v>2289</v>
      </c>
      <c r="F53" s="1850" t="s">
        <v>2290</v>
      </c>
      <c r="G53" s="1850" t="s">
        <v>2291</v>
      </c>
      <c r="H53" s="1850" t="s">
        <v>28</v>
      </c>
      <c r="I53" s="1850" t="s">
        <v>857</v>
      </c>
    </row>
    <row customHeight="1" ht="11.25">
      <c r="A54" s="1850" t="s">
        <v>2253</v>
      </c>
      <c r="B54" s="1850" t="s">
        <v>16</v>
      </c>
      <c r="C54" s="1850" t="s">
        <v>2299</v>
      </c>
      <c r="D54" s="1850" t="s">
        <v>2300</v>
      </c>
      <c r="E54" s="1850" t="s">
        <v>2301</v>
      </c>
      <c r="F54" s="1850" t="s">
        <v>2271</v>
      </c>
      <c r="G54" s="1850" t="s">
        <v>28</v>
      </c>
      <c r="H54" s="1850" t="s">
        <v>28</v>
      </c>
      <c r="I54" s="1850" t="s">
        <v>857</v>
      </c>
    </row>
    <row customHeight="1" ht="11.25">
      <c r="A55" s="1850" t="s">
        <v>2253</v>
      </c>
      <c r="B55" s="1850" t="s">
        <v>16</v>
      </c>
      <c r="C55" s="1850" t="s">
        <v>2302</v>
      </c>
      <c r="D55" s="1850" t="s">
        <v>2303</v>
      </c>
      <c r="E55" s="1850" t="s">
        <v>2304</v>
      </c>
      <c r="F55" s="1850" t="s">
        <v>2305</v>
      </c>
      <c r="G55" s="1850" t="s">
        <v>28</v>
      </c>
      <c r="H55" s="1850" t="s">
        <v>28</v>
      </c>
      <c r="I55" s="1850" t="s">
        <v>857</v>
      </c>
    </row>
    <row customHeight="1" ht="11.25">
      <c r="A56" s="1850" t="s">
        <v>2253</v>
      </c>
      <c r="B56" s="1850" t="s">
        <v>16</v>
      </c>
      <c r="C56" s="1850" t="s">
        <v>2306</v>
      </c>
      <c r="D56" s="1850" t="s">
        <v>2307</v>
      </c>
      <c r="E56" s="1850" t="s">
        <v>2308</v>
      </c>
      <c r="F56" s="1850" t="s">
        <v>2271</v>
      </c>
      <c r="G56" s="1850" t="s">
        <v>2309</v>
      </c>
      <c r="H56" s="1850" t="s">
        <v>28</v>
      </c>
      <c r="I56" s="1850" t="s">
        <v>857</v>
      </c>
    </row>
    <row customHeight="1" ht="11.25">
      <c r="A57" s="1850" t="s">
        <v>2253</v>
      </c>
      <c r="B57" s="1850" t="s">
        <v>16</v>
      </c>
      <c r="C57" s="1850" t="s">
        <v>2310</v>
      </c>
      <c r="D57" s="1850" t="s">
        <v>2311</v>
      </c>
      <c r="E57" s="1850" t="s">
        <v>2312</v>
      </c>
      <c r="F57" s="1850" t="s">
        <v>2271</v>
      </c>
      <c r="G57" s="1850" t="s">
        <v>2313</v>
      </c>
      <c r="H57" s="1850" t="s">
        <v>28</v>
      </c>
      <c r="I57" s="1850" t="s">
        <v>857</v>
      </c>
    </row>
    <row customHeight="1" ht="11.25">
      <c r="A58" s="1850" t="s">
        <v>2253</v>
      </c>
      <c r="B58" s="1850" t="s">
        <v>16</v>
      </c>
      <c r="C58" s="1850" t="s">
        <v>2314</v>
      </c>
      <c r="D58" s="1850" t="s">
        <v>2315</v>
      </c>
      <c r="E58" s="1850" t="s">
        <v>2316</v>
      </c>
      <c r="F58" s="1850" t="s">
        <v>2271</v>
      </c>
      <c r="G58" s="1850" t="s">
        <v>2317</v>
      </c>
      <c r="H58" s="1850" t="s">
        <v>28</v>
      </c>
      <c r="I58" s="1850" t="s">
        <v>857</v>
      </c>
    </row>
    <row customHeight="1" ht="11.25">
      <c r="A59" s="1850" t="s">
        <v>2253</v>
      </c>
      <c r="B59" s="1850" t="s">
        <v>16</v>
      </c>
      <c r="C59" s="1850" t="s">
        <v>2318</v>
      </c>
      <c r="D59" s="1850" t="s">
        <v>2319</v>
      </c>
      <c r="E59" s="1850" t="s">
        <v>2320</v>
      </c>
      <c r="F59" s="1850" t="s">
        <v>2290</v>
      </c>
      <c r="G59" s="1850" t="s">
        <v>28</v>
      </c>
      <c r="H59" s="1850" t="s">
        <v>28</v>
      </c>
      <c r="I59" s="1850" t="s">
        <v>857</v>
      </c>
    </row>
    <row customHeight="1" ht="11.25">
      <c r="A60" s="1850" t="s">
        <v>2253</v>
      </c>
      <c r="B60" s="1850" t="s">
        <v>16</v>
      </c>
      <c r="C60" s="1850" t="s">
        <v>2328</v>
      </c>
      <c r="D60" s="1850" t="s">
        <v>2329</v>
      </c>
      <c r="E60" s="1850" t="s">
        <v>2330</v>
      </c>
      <c r="F60" s="1850" t="s">
        <v>51</v>
      </c>
      <c r="G60" s="1850" t="s">
        <v>2331</v>
      </c>
      <c r="H60" s="1850" t="s">
        <v>28</v>
      </c>
      <c r="I60" s="1850" t="s">
        <v>857</v>
      </c>
    </row>
    <row customHeight="1" ht="11.25">
      <c r="A61" s="1850" t="s">
        <v>2253</v>
      </c>
      <c r="B61" s="1850" t="s">
        <v>16</v>
      </c>
      <c r="C61" s="1850" t="s">
        <v>2338</v>
      </c>
      <c r="D61" s="1850" t="s">
        <v>2339</v>
      </c>
      <c r="E61" s="1850" t="s">
        <v>2340</v>
      </c>
      <c r="F61" s="1850" t="s">
        <v>2257</v>
      </c>
      <c r="G61" s="1850" t="s">
        <v>2341</v>
      </c>
      <c r="H61" s="1850" t="s">
        <v>28</v>
      </c>
      <c r="I61" s="1850" t="s">
        <v>857</v>
      </c>
    </row>
    <row customHeight="1" ht="11.25">
      <c r="A62" s="1850" t="s">
        <v>2253</v>
      </c>
      <c r="B62" s="1850" t="s">
        <v>16</v>
      </c>
      <c r="C62" s="1850" t="s">
        <v>2346</v>
      </c>
      <c r="D62" s="1850" t="s">
        <v>2347</v>
      </c>
      <c r="E62" s="1850" t="s">
        <v>2348</v>
      </c>
      <c r="F62" s="1850" t="s">
        <v>51</v>
      </c>
      <c r="G62" s="1850" t="s">
        <v>2349</v>
      </c>
      <c r="H62" s="1850" t="s">
        <v>28</v>
      </c>
      <c r="I62" s="1850" t="s">
        <v>857</v>
      </c>
    </row>
    <row customHeight="1" ht="11.25">
      <c r="A63" s="1850" t="s">
        <v>2253</v>
      </c>
      <c r="B63" s="1850" t="s">
        <v>16</v>
      </c>
      <c r="C63" s="1850" t="s">
        <v>2350</v>
      </c>
      <c r="D63" s="1850" t="s">
        <v>2351</v>
      </c>
      <c r="E63" s="1850" t="s">
        <v>2352</v>
      </c>
      <c r="F63" s="1850" t="s">
        <v>51</v>
      </c>
      <c r="G63" s="1850" t="s">
        <v>28</v>
      </c>
      <c r="H63" s="1850" t="s">
        <v>28</v>
      </c>
      <c r="I63" s="1850" t="s">
        <v>857</v>
      </c>
    </row>
    <row customHeight="1" ht="11.25">
      <c r="A64" s="1850" t="s">
        <v>2253</v>
      </c>
      <c r="B64" s="1850" t="s">
        <v>16</v>
      </c>
      <c r="C64" s="1850" t="s">
        <v>2398</v>
      </c>
      <c r="D64" s="1850" t="s">
        <v>2399</v>
      </c>
      <c r="E64" s="1850" t="s">
        <v>2400</v>
      </c>
      <c r="F64" s="1850" t="s">
        <v>2401</v>
      </c>
      <c r="G64" s="1850" t="s">
        <v>2402</v>
      </c>
      <c r="H64" s="1850" t="s">
        <v>28</v>
      </c>
      <c r="I64" s="1850" t="s">
        <v>857</v>
      </c>
    </row>
    <row customHeight="1" ht="11.25">
      <c r="A65" s="1850" t="s">
        <v>2253</v>
      </c>
      <c r="B65" s="1850" t="s">
        <v>16</v>
      </c>
      <c r="C65" s="1850" t="s">
        <v>2403</v>
      </c>
      <c r="D65" s="1850" t="s">
        <v>2404</v>
      </c>
      <c r="E65" s="1850" t="s">
        <v>2405</v>
      </c>
      <c r="F65" s="1850" t="s">
        <v>2401</v>
      </c>
      <c r="G65" s="1850" t="s">
        <v>2406</v>
      </c>
      <c r="H65" s="1850" t="s">
        <v>28</v>
      </c>
      <c r="I65" s="1850" t="s">
        <v>857</v>
      </c>
    </row>
    <row customHeight="1" ht="11.25">
      <c r="A66" s="1850" t="s">
        <v>2253</v>
      </c>
      <c r="B66" s="1850" t="s">
        <v>16</v>
      </c>
      <c r="C66" s="1850" t="s">
        <v>2407</v>
      </c>
      <c r="D66" s="1850" t="s">
        <v>2408</v>
      </c>
      <c r="E66" s="1850" t="s">
        <v>2409</v>
      </c>
      <c r="F66" s="1850" t="s">
        <v>2410</v>
      </c>
      <c r="G66" s="1850" t="s">
        <v>28</v>
      </c>
      <c r="H66" s="1850" t="s">
        <v>28</v>
      </c>
      <c r="I66" s="1850" t="s">
        <v>857</v>
      </c>
    </row>
    <row customHeight="1" ht="11.25">
      <c r="A67" s="1850" t="s">
        <v>2253</v>
      </c>
      <c r="B67" s="1850" t="s">
        <v>16</v>
      </c>
      <c r="C67" s="1850" t="s">
        <v>2411</v>
      </c>
      <c r="D67" s="1850" t="s">
        <v>2412</v>
      </c>
      <c r="E67" s="1850" t="s">
        <v>2413</v>
      </c>
      <c r="F67" s="1850" t="s">
        <v>2271</v>
      </c>
      <c r="G67" s="1850" t="s">
        <v>2414</v>
      </c>
      <c r="H67" s="1850" t="s">
        <v>28</v>
      </c>
      <c r="I67" s="1850" t="s">
        <v>857</v>
      </c>
    </row>
    <row customHeight="1" ht="11.25">
      <c r="A68" s="1850" t="s">
        <v>2253</v>
      </c>
      <c r="B68" s="1850" t="s">
        <v>16</v>
      </c>
      <c r="C68" s="1850" t="s">
        <v>2361</v>
      </c>
      <c r="D68" s="1850" t="s">
        <v>2362</v>
      </c>
      <c r="E68" s="1850" t="s">
        <v>2363</v>
      </c>
      <c r="F68" s="1850" t="s">
        <v>51</v>
      </c>
      <c r="G68" s="1850" t="s">
        <v>28</v>
      </c>
      <c r="H68" s="1850" t="s">
        <v>28</v>
      </c>
      <c r="I68" s="1850" t="s">
        <v>857</v>
      </c>
    </row>
    <row customHeight="1" ht="11.25">
      <c r="A69" s="1850" t="s">
        <v>2253</v>
      </c>
      <c r="B69" s="1850" t="s">
        <v>16</v>
      </c>
      <c r="C69" s="1850" t="s">
        <v>2415</v>
      </c>
      <c r="D69" s="1850" t="s">
        <v>2416</v>
      </c>
      <c r="E69" s="1850" t="s">
        <v>2417</v>
      </c>
      <c r="F69" s="1850" t="s">
        <v>2418</v>
      </c>
      <c r="G69" s="1850" t="s">
        <v>2419</v>
      </c>
      <c r="H69" s="1850" t="s">
        <v>28</v>
      </c>
      <c r="I69" s="1850" t="s">
        <v>857</v>
      </c>
    </row>
    <row customHeight="1" ht="11.25">
      <c r="A70" s="1850" t="s">
        <v>2253</v>
      </c>
      <c r="B70" s="1850" t="s">
        <v>16</v>
      </c>
      <c r="C70" s="1850" t="s">
        <v>2420</v>
      </c>
      <c r="D70" s="1850" t="s">
        <v>2421</v>
      </c>
      <c r="E70" s="1850" t="s">
        <v>2422</v>
      </c>
      <c r="F70" s="1850" t="s">
        <v>51</v>
      </c>
      <c r="G70" s="1850" t="s">
        <v>2423</v>
      </c>
      <c r="H70" s="1850" t="s">
        <v>28</v>
      </c>
      <c r="I70" s="1850" t="s">
        <v>857</v>
      </c>
    </row>
    <row customHeight="1" ht="11.25">
      <c r="A71" s="1850" t="s">
        <v>2253</v>
      </c>
      <c r="B71" s="1850" t="s">
        <v>16</v>
      </c>
      <c r="C71" s="1850" t="s">
        <v>2424</v>
      </c>
      <c r="D71" s="1850" t="s">
        <v>2425</v>
      </c>
      <c r="E71" s="1850" t="s">
        <v>2426</v>
      </c>
      <c r="F71" s="1850" t="s">
        <v>2427</v>
      </c>
      <c r="G71" s="1850" t="s">
        <v>28</v>
      </c>
      <c r="H71" s="1850" t="s">
        <v>28</v>
      </c>
      <c r="I71" s="1850" t="s">
        <v>857</v>
      </c>
    </row>
    <row customHeight="1" ht="11.25">
      <c r="A72" s="1850" t="s">
        <v>2253</v>
      </c>
      <c r="B72" s="1850" t="s">
        <v>16</v>
      </c>
      <c r="C72" s="1850" t="s">
        <v>2254</v>
      </c>
      <c r="D72" s="1850" t="s">
        <v>2255</v>
      </c>
      <c r="E72" s="1850" t="s">
        <v>2256</v>
      </c>
      <c r="F72" s="1850" t="s">
        <v>2257</v>
      </c>
      <c r="G72" s="1850" t="s">
        <v>28</v>
      </c>
      <c r="H72" s="1850" t="s">
        <v>28</v>
      </c>
      <c r="I72" s="1850" t="s">
        <v>910</v>
      </c>
    </row>
    <row customHeight="1" ht="11.25">
      <c r="A73" s="1850" t="s">
        <v>2253</v>
      </c>
      <c r="B73" s="1850" t="s">
        <v>16</v>
      </c>
      <c r="C73" s="1850" t="s">
        <v>13</v>
      </c>
      <c r="D73" s="1850" t="s">
        <v>46</v>
      </c>
      <c r="E73" s="1850" t="s">
        <v>49</v>
      </c>
      <c r="F73" s="1850" t="s">
        <v>51</v>
      </c>
      <c r="G73" s="1850" t="s">
        <v>28</v>
      </c>
      <c r="H73" s="1850" t="s">
        <v>28</v>
      </c>
      <c r="I73" s="1850" t="s">
        <v>910</v>
      </c>
    </row>
    <row customHeight="1" ht="11.25">
      <c r="A74" s="1850" t="s">
        <v>2253</v>
      </c>
      <c r="B74" s="1850" t="s">
        <v>16</v>
      </c>
      <c r="C74" s="1850" t="s">
        <v>28</v>
      </c>
      <c r="D74" s="1850" t="s">
        <v>2266</v>
      </c>
      <c r="E74" s="1850" t="s">
        <v>2267</v>
      </c>
      <c r="F74" s="1850" t="s">
        <v>51</v>
      </c>
      <c r="G74" s="1850" t="s">
        <v>28</v>
      </c>
      <c r="H74" s="1850" t="s">
        <v>28</v>
      </c>
      <c r="I74" s="1850" t="s">
        <v>910</v>
      </c>
    </row>
    <row customHeight="1" ht="11.25">
      <c r="A75" s="1850" t="s">
        <v>2253</v>
      </c>
      <c r="B75" s="1850" t="s">
        <v>16</v>
      </c>
      <c r="C75" s="1850" t="s">
        <v>2428</v>
      </c>
      <c r="D75" s="1850" t="s">
        <v>2429</v>
      </c>
      <c r="E75" s="1850" t="s">
        <v>2430</v>
      </c>
      <c r="F75" s="1850" t="s">
        <v>51</v>
      </c>
      <c r="G75" s="1850" t="s">
        <v>2431</v>
      </c>
      <c r="H75" s="1850" t="s">
        <v>28</v>
      </c>
      <c r="I75" s="1850" t="s">
        <v>1626</v>
      </c>
    </row>
    <row customHeight="1" ht="11.25">
      <c r="A76" s="1850" t="s">
        <v>2253</v>
      </c>
      <c r="B76" s="1850" t="s">
        <v>16</v>
      </c>
      <c r="C76" s="1850" t="s">
        <v>28</v>
      </c>
      <c r="D76" s="1850" t="s">
        <v>2266</v>
      </c>
      <c r="E76" s="1850" t="s">
        <v>2267</v>
      </c>
      <c r="F76" s="1850" t="s">
        <v>51</v>
      </c>
      <c r="G76" s="1850" t="s">
        <v>28</v>
      </c>
      <c r="H76" s="1850" t="s">
        <v>28</v>
      </c>
      <c r="I76" s="1850" t="s">
        <v>1626</v>
      </c>
    </row>
    <row customHeight="1" ht="11.25">
      <c r="A77" s="1850" t="s">
        <v>2253</v>
      </c>
      <c r="B77" s="1850" t="s">
        <v>16</v>
      </c>
      <c r="C77" s="1850" t="s">
        <v>2287</v>
      </c>
      <c r="D77" s="1850" t="s">
        <v>2288</v>
      </c>
      <c r="E77" s="1850" t="s">
        <v>2289</v>
      </c>
      <c r="F77" s="1850" t="s">
        <v>2290</v>
      </c>
      <c r="G77" s="1850" t="s">
        <v>2291</v>
      </c>
      <c r="H77" s="1850" t="s">
        <v>28</v>
      </c>
      <c r="I77" s="1850" t="s">
        <v>1626</v>
      </c>
    </row>
    <row customHeight="1" ht="11.25">
      <c r="A78" s="1850" t="s">
        <v>2253</v>
      </c>
      <c r="B78" s="1850" t="s">
        <v>16</v>
      </c>
      <c r="C78" s="1850" t="s">
        <v>2432</v>
      </c>
      <c r="D78" s="1850" t="s">
        <v>2339</v>
      </c>
      <c r="E78" s="1850" t="s">
        <v>2433</v>
      </c>
      <c r="F78" s="1850" t="s">
        <v>2271</v>
      </c>
      <c r="G78" s="1850" t="s">
        <v>2434</v>
      </c>
      <c r="H78" s="1850" t="s">
        <v>28</v>
      </c>
      <c r="I78" s="1850" t="s">
        <v>1626</v>
      </c>
    </row>
    <row customHeight="1" ht="11.25">
      <c r="A79" s="1850" t="s">
        <v>2253</v>
      </c>
      <c r="B79" s="1850" t="s">
        <v>16</v>
      </c>
      <c r="C79" s="1850" t="s">
        <v>2435</v>
      </c>
      <c r="D79" s="1850" t="s">
        <v>2436</v>
      </c>
      <c r="E79" s="1850" t="s">
        <v>2437</v>
      </c>
      <c r="F79" s="1850" t="s">
        <v>2271</v>
      </c>
      <c r="G79" s="1850" t="s">
        <v>2438</v>
      </c>
      <c r="H79" s="1850" t="s">
        <v>28</v>
      </c>
      <c r="I79" s="1850" t="s">
        <v>1626</v>
      </c>
    </row>
    <row customHeight="1" ht="11.25">
      <c r="A80" s="1850" t="s">
        <v>2253</v>
      </c>
      <c r="B80" s="1850" t="s">
        <v>16</v>
      </c>
      <c r="C80" s="1850" t="s">
        <v>2403</v>
      </c>
      <c r="D80" s="1850" t="s">
        <v>2404</v>
      </c>
      <c r="E80" s="1850" t="s">
        <v>2405</v>
      </c>
      <c r="F80" s="1850" t="s">
        <v>2401</v>
      </c>
      <c r="G80" s="1850" t="s">
        <v>2406</v>
      </c>
      <c r="H80" s="1850" t="s">
        <v>28</v>
      </c>
      <c r="I80" s="1850" t="s">
        <v>1626</v>
      </c>
    </row>
    <row customHeight="1" ht="11.25">
      <c r="A81" s="1850" t="s">
        <v>2253</v>
      </c>
      <c r="B81" s="1850" t="s">
        <v>16</v>
      </c>
      <c r="C81" s="1850" t="s">
        <v>2439</v>
      </c>
      <c r="D81" s="1850" t="s">
        <v>2440</v>
      </c>
      <c r="E81" s="1850" t="s">
        <v>2441</v>
      </c>
      <c r="F81" s="1850" t="s">
        <v>51</v>
      </c>
      <c r="G81" s="1850" t="s">
        <v>2442</v>
      </c>
      <c r="H81" s="1850" t="s">
        <v>28</v>
      </c>
      <c r="I81" s="1850" t="s">
        <v>1626</v>
      </c>
    </row>
    <row customHeight="1" ht="11.25">
      <c r="A82" s="1850" t="s">
        <v>2253</v>
      </c>
      <c r="B82" s="1850" t="s">
        <v>16</v>
      </c>
      <c r="C82" s="1850" t="s">
        <v>2443</v>
      </c>
      <c r="D82" s="1850" t="s">
        <v>2444</v>
      </c>
      <c r="E82" s="1850" t="s">
        <v>2445</v>
      </c>
      <c r="F82" s="1850" t="s">
        <v>51</v>
      </c>
      <c r="G82" s="1850" t="s">
        <v>2446</v>
      </c>
      <c r="H82" s="1850" t="s">
        <v>28</v>
      </c>
      <c r="I82" s="1850" t="s">
        <v>1626</v>
      </c>
    </row>
    <row customHeight="1" ht="11.25">
      <c r="A83" s="1850" t="s">
        <v>2253</v>
      </c>
      <c r="B83" s="1850" t="s">
        <v>16</v>
      </c>
      <c r="C83" s="1850" t="s">
        <v>2424</v>
      </c>
      <c r="D83" s="1850" t="s">
        <v>2425</v>
      </c>
      <c r="E83" s="1850" t="s">
        <v>2426</v>
      </c>
      <c r="F83" s="1850" t="s">
        <v>2427</v>
      </c>
      <c r="G83" s="1850" t="s">
        <v>28</v>
      </c>
      <c r="H83" s="1850" t="s">
        <v>28</v>
      </c>
      <c r="I83"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F5471-4F8B-1194-5A8E-B88EEAC6A3F4}"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0" width="9.140625"/>
  </cols>
  <sheetData>
    <row customHeight="1" ht="11.25">
      <c r="A1" s="373" t="s">
        <v>2447</v>
      </c>
      <c r="B1" s="64" t="s">
        <v>2448</v>
      </c>
      <c r="C1" s="64" t="s">
        <v>2449</v>
      </c>
      <c r="D1" s="64" t="s">
        <v>2450</v>
      </c>
      <c r="E1" s="0" t="s">
        <v>2451</v>
      </c>
      <c r="F1" s="0" t="s">
        <v>2452</v>
      </c>
      <c r="G1" s="0" t="s">
        <v>2453</v>
      </c>
    </row>
    <row customHeight="1" ht="11.25">
      <c r="A2" s="373" t="s">
        <v>16</v>
      </c>
      <c r="B2" s="0" t="s">
        <v>99</v>
      </c>
      <c r="C2" s="0" t="s">
        <v>100</v>
      </c>
      <c r="D2" s="0" t="s">
        <v>99</v>
      </c>
      <c r="E2" s="0" t="s">
        <v>100</v>
      </c>
      <c r="F2" s="0" t="s">
        <v>2454</v>
      </c>
      <c r="G2" s="0" t="s">
        <v>98</v>
      </c>
    </row>
    <row customHeight="1" ht="11.25">
      <c r="A3" s="373" t="s">
        <v>16</v>
      </c>
      <c r="B3" s="0" t="s">
        <v>2455</v>
      </c>
      <c r="C3" s="0" t="s">
        <v>2456</v>
      </c>
      <c r="D3" s="0" t="s">
        <v>2457</v>
      </c>
      <c r="E3" s="0" t="s">
        <v>2458</v>
      </c>
      <c r="F3" s="0" t="s">
        <v>2459</v>
      </c>
      <c r="G3" s="0" t="s">
        <v>108</v>
      </c>
    </row>
    <row customHeight="1" ht="11.25">
      <c r="A4" s="373" t="s">
        <v>16</v>
      </c>
      <c r="B4" s="0" t="s">
        <v>2455</v>
      </c>
      <c r="C4" s="0" t="s">
        <v>2456</v>
      </c>
      <c r="D4" s="0" t="s">
        <v>2460</v>
      </c>
      <c r="E4" s="0" t="s">
        <v>2461</v>
      </c>
      <c r="F4" s="0" t="s">
        <v>2459</v>
      </c>
      <c r="G4" s="0" t="s">
        <v>89</v>
      </c>
    </row>
    <row customHeight="1" ht="11.25">
      <c r="A5" s="373" t="s">
        <v>16</v>
      </c>
      <c r="B5" s="0" t="s">
        <v>2455</v>
      </c>
      <c r="C5" s="0" t="s">
        <v>2456</v>
      </c>
      <c r="D5" s="0" t="s">
        <v>2462</v>
      </c>
      <c r="E5" s="0" t="s">
        <v>2463</v>
      </c>
      <c r="F5" s="0" t="s">
        <v>2459</v>
      </c>
      <c r="G5" s="0" t="s">
        <v>90</v>
      </c>
    </row>
    <row customHeight="1" ht="11.25">
      <c r="A6" s="373" t="s">
        <v>16</v>
      </c>
      <c r="B6" s="0" t="s">
        <v>2455</v>
      </c>
      <c r="C6" s="0" t="s">
        <v>2456</v>
      </c>
      <c r="D6" s="0" t="s">
        <v>2464</v>
      </c>
      <c r="E6" s="0" t="s">
        <v>2465</v>
      </c>
      <c r="F6" s="0" t="s">
        <v>2459</v>
      </c>
      <c r="G6" s="0" t="s">
        <v>109</v>
      </c>
    </row>
    <row customHeight="1" ht="11.25">
      <c r="A7" s="373" t="s">
        <v>16</v>
      </c>
      <c r="B7" s="0" t="s">
        <v>2455</v>
      </c>
      <c r="C7" s="0" t="s">
        <v>2456</v>
      </c>
      <c r="D7" s="0" t="s">
        <v>2455</v>
      </c>
      <c r="E7" s="0" t="s">
        <v>2456</v>
      </c>
      <c r="F7" s="0" t="s">
        <v>2466</v>
      </c>
      <c r="G7" s="0" t="s">
        <v>91</v>
      </c>
    </row>
    <row customHeight="1" ht="11.25">
      <c r="A8" s="373" t="s">
        <v>16</v>
      </c>
      <c r="B8" s="0" t="s">
        <v>2455</v>
      </c>
      <c r="C8" s="0" t="s">
        <v>2456</v>
      </c>
      <c r="D8" s="0" t="s">
        <v>2467</v>
      </c>
      <c r="E8" s="0" t="s">
        <v>2468</v>
      </c>
      <c r="F8" s="0" t="s">
        <v>2459</v>
      </c>
      <c r="G8" s="0" t="s">
        <v>92</v>
      </c>
    </row>
    <row customHeight="1" ht="11.25">
      <c r="A9" s="373" t="s">
        <v>16</v>
      </c>
      <c r="B9" s="0" t="s">
        <v>2455</v>
      </c>
      <c r="C9" s="0" t="s">
        <v>2456</v>
      </c>
      <c r="D9" s="0" t="s">
        <v>2469</v>
      </c>
      <c r="E9" s="0" t="s">
        <v>2470</v>
      </c>
      <c r="F9" s="0" t="s">
        <v>2459</v>
      </c>
      <c r="G9" s="0" t="s">
        <v>110</v>
      </c>
    </row>
    <row customHeight="1" ht="11.25">
      <c r="A10" s="373" t="s">
        <v>16</v>
      </c>
      <c r="B10" s="0" t="s">
        <v>2455</v>
      </c>
      <c r="C10" s="0" t="s">
        <v>2456</v>
      </c>
      <c r="D10" s="0" t="s">
        <v>2471</v>
      </c>
      <c r="E10" s="0" t="s">
        <v>2472</v>
      </c>
      <c r="F10" s="0" t="s">
        <v>2459</v>
      </c>
      <c r="G10" s="0" t="s">
        <v>146</v>
      </c>
    </row>
    <row customHeight="1" ht="11.25">
      <c r="A11" s="373" t="s">
        <v>16</v>
      </c>
      <c r="B11" s="0" t="s">
        <v>2455</v>
      </c>
      <c r="C11" s="0" t="s">
        <v>2456</v>
      </c>
      <c r="D11" s="0" t="s">
        <v>2473</v>
      </c>
      <c r="E11" s="0" t="s">
        <v>2474</v>
      </c>
      <c r="F11" s="0" t="s">
        <v>2459</v>
      </c>
      <c r="G11" s="0" t="s">
        <v>147</v>
      </c>
    </row>
    <row customHeight="1" ht="11.25">
      <c r="A12" s="373" t="s">
        <v>16</v>
      </c>
      <c r="B12" s="0" t="s">
        <v>2455</v>
      </c>
      <c r="C12" s="0" t="s">
        <v>2456</v>
      </c>
      <c r="D12" s="0" t="s">
        <v>2475</v>
      </c>
      <c r="E12" s="0" t="s">
        <v>2476</v>
      </c>
      <c r="F12" s="0" t="s">
        <v>2459</v>
      </c>
      <c r="G12" s="0" t="s">
        <v>148</v>
      </c>
    </row>
    <row customHeight="1" ht="11.25">
      <c r="A13" s="373" t="s">
        <v>16</v>
      </c>
      <c r="B13" s="0" t="s">
        <v>2455</v>
      </c>
      <c r="C13" s="0" t="s">
        <v>2456</v>
      </c>
      <c r="D13" s="0" t="s">
        <v>2477</v>
      </c>
      <c r="E13" s="0" t="s">
        <v>2478</v>
      </c>
      <c r="F13" s="0" t="s">
        <v>2459</v>
      </c>
      <c r="G13" s="0" t="s">
        <v>149</v>
      </c>
    </row>
    <row customHeight="1" ht="11.25">
      <c r="A14" s="373" t="s">
        <v>16</v>
      </c>
      <c r="B14" s="0" t="s">
        <v>2455</v>
      </c>
      <c r="C14" s="0" t="s">
        <v>2456</v>
      </c>
      <c r="D14" s="0" t="s">
        <v>2479</v>
      </c>
      <c r="E14" s="0" t="s">
        <v>2480</v>
      </c>
      <c r="F14" s="0" t="s">
        <v>2459</v>
      </c>
      <c r="G14" s="0" t="s">
        <v>150</v>
      </c>
    </row>
    <row customHeight="1" ht="11.25">
      <c r="A15" s="373" t="s">
        <v>16</v>
      </c>
      <c r="B15" s="0" t="s">
        <v>2455</v>
      </c>
      <c r="C15" s="0" t="s">
        <v>2456</v>
      </c>
      <c r="D15" s="0" t="s">
        <v>2481</v>
      </c>
      <c r="E15" s="0" t="s">
        <v>2482</v>
      </c>
      <c r="F15" s="0" t="s">
        <v>2459</v>
      </c>
      <c r="G15" s="0" t="s">
        <v>151</v>
      </c>
    </row>
    <row customHeight="1" ht="11.25">
      <c r="A16" s="373" t="s">
        <v>16</v>
      </c>
      <c r="B16" s="0" t="s">
        <v>2483</v>
      </c>
      <c r="C16" s="0" t="s">
        <v>2484</v>
      </c>
      <c r="D16" s="0" t="s">
        <v>2485</v>
      </c>
      <c r="E16" s="0" t="s">
        <v>2486</v>
      </c>
      <c r="F16" s="0" t="s">
        <v>2459</v>
      </c>
      <c r="G16" s="0" t="s">
        <v>1470</v>
      </c>
    </row>
    <row customHeight="1" ht="11.25">
      <c r="A17" s="373" t="s">
        <v>16</v>
      </c>
      <c r="B17" s="0" t="s">
        <v>2483</v>
      </c>
      <c r="C17" s="0" t="s">
        <v>2484</v>
      </c>
      <c r="D17" s="0" t="s">
        <v>2487</v>
      </c>
      <c r="E17" s="0" t="s">
        <v>2488</v>
      </c>
      <c r="F17" s="0" t="s">
        <v>2459</v>
      </c>
      <c r="G17" s="0" t="s">
        <v>1476</v>
      </c>
    </row>
    <row customHeight="1" ht="11.25">
      <c r="A18" s="373" t="s">
        <v>16</v>
      </c>
      <c r="B18" s="0" t="s">
        <v>2483</v>
      </c>
      <c r="C18" s="0" t="s">
        <v>2484</v>
      </c>
      <c r="D18" s="0" t="s">
        <v>2483</v>
      </c>
      <c r="E18" s="0" t="s">
        <v>2484</v>
      </c>
      <c r="F18" s="0" t="s">
        <v>2466</v>
      </c>
      <c r="G18" s="0" t="s">
        <v>1488</v>
      </c>
    </row>
    <row customHeight="1" ht="11.25">
      <c r="A19" s="373" t="s">
        <v>16</v>
      </c>
      <c r="B19" s="0" t="s">
        <v>2483</v>
      </c>
      <c r="C19" s="0" t="s">
        <v>2484</v>
      </c>
      <c r="D19" s="0" t="s">
        <v>2489</v>
      </c>
      <c r="E19" s="0" t="s">
        <v>2490</v>
      </c>
      <c r="F19" s="0" t="s">
        <v>2459</v>
      </c>
      <c r="G19" s="0" t="s">
        <v>1502</v>
      </c>
    </row>
    <row customHeight="1" ht="11.25">
      <c r="A20" s="373" t="s">
        <v>16</v>
      </c>
      <c r="B20" s="0" t="s">
        <v>2483</v>
      </c>
      <c r="C20" s="0" t="s">
        <v>2484</v>
      </c>
      <c r="D20" s="0" t="s">
        <v>2491</v>
      </c>
      <c r="E20" s="0" t="s">
        <v>2492</v>
      </c>
      <c r="F20" s="0" t="s">
        <v>2459</v>
      </c>
      <c r="G20" s="0" t="s">
        <v>1514</v>
      </c>
    </row>
    <row customHeight="1" ht="11.25">
      <c r="A21" s="373" t="s">
        <v>16</v>
      </c>
      <c r="B21" s="0" t="s">
        <v>2483</v>
      </c>
      <c r="C21" s="0" t="s">
        <v>2484</v>
      </c>
      <c r="D21" s="0" t="s">
        <v>2493</v>
      </c>
      <c r="E21" s="0" t="s">
        <v>2494</v>
      </c>
      <c r="F21" s="0" t="s">
        <v>2459</v>
      </c>
      <c r="G21" s="0" t="s">
        <v>1523</v>
      </c>
    </row>
    <row customHeight="1" ht="11.25">
      <c r="A22" s="373" t="s">
        <v>16</v>
      </c>
      <c r="B22" s="0" t="s">
        <v>2483</v>
      </c>
      <c r="C22" s="0" t="s">
        <v>2484</v>
      </c>
      <c r="D22" s="0" t="s">
        <v>2495</v>
      </c>
      <c r="E22" s="0" t="s">
        <v>2496</v>
      </c>
      <c r="F22" s="0" t="s">
        <v>2459</v>
      </c>
      <c r="G22" s="0" t="s">
        <v>1539</v>
      </c>
    </row>
    <row customHeight="1" ht="11.25">
      <c r="A23" s="373" t="s">
        <v>16</v>
      </c>
      <c r="B23" s="0" t="s">
        <v>2497</v>
      </c>
      <c r="C23" s="0" t="s">
        <v>2498</v>
      </c>
      <c r="D23" s="0" t="s">
        <v>2499</v>
      </c>
      <c r="E23" s="0" t="s">
        <v>2500</v>
      </c>
      <c r="F23" s="0" t="s">
        <v>2459</v>
      </c>
      <c r="G23" s="0" t="s">
        <v>1546</v>
      </c>
    </row>
    <row customHeight="1" ht="11.25">
      <c r="A24" s="373" t="s">
        <v>16</v>
      </c>
      <c r="B24" s="0" t="s">
        <v>2497</v>
      </c>
      <c r="C24" s="0" t="s">
        <v>2498</v>
      </c>
      <c r="D24" s="0" t="s">
        <v>2501</v>
      </c>
      <c r="E24" s="0" t="s">
        <v>2502</v>
      </c>
      <c r="F24" s="0" t="s">
        <v>2459</v>
      </c>
      <c r="G24" s="0" t="s">
        <v>1554</v>
      </c>
    </row>
    <row customHeight="1" ht="11.25">
      <c r="A25" s="373" t="s">
        <v>16</v>
      </c>
      <c r="B25" s="0" t="s">
        <v>2497</v>
      </c>
      <c r="C25" s="0" t="s">
        <v>2498</v>
      </c>
      <c r="D25" s="0" t="s">
        <v>2503</v>
      </c>
      <c r="E25" s="0" t="s">
        <v>2504</v>
      </c>
      <c r="F25" s="0" t="s">
        <v>2459</v>
      </c>
      <c r="G25" s="0" t="s">
        <v>1561</v>
      </c>
    </row>
    <row customHeight="1" ht="11.25">
      <c r="A26" s="373" t="s">
        <v>16</v>
      </c>
      <c r="B26" s="0" t="s">
        <v>2497</v>
      </c>
      <c r="C26" s="0" t="s">
        <v>2498</v>
      </c>
      <c r="D26" s="0" t="s">
        <v>2505</v>
      </c>
      <c r="E26" s="0" t="s">
        <v>2506</v>
      </c>
      <c r="F26" s="0" t="s">
        <v>2459</v>
      </c>
      <c r="G26" s="0" t="s">
        <v>1565</v>
      </c>
    </row>
    <row customHeight="1" ht="11.25">
      <c r="A27" s="373" t="s">
        <v>16</v>
      </c>
      <c r="B27" s="0" t="s">
        <v>2497</v>
      </c>
      <c r="C27" s="0" t="s">
        <v>2498</v>
      </c>
      <c r="D27" s="0" t="s">
        <v>2507</v>
      </c>
      <c r="E27" s="0" t="s">
        <v>2508</v>
      </c>
      <c r="F27" s="0" t="s">
        <v>2459</v>
      </c>
      <c r="G27" s="0" t="s">
        <v>1570</v>
      </c>
    </row>
    <row customHeight="1" ht="11.25">
      <c r="A28" s="373" t="s">
        <v>16</v>
      </c>
      <c r="B28" s="0" t="s">
        <v>2497</v>
      </c>
      <c r="C28" s="0" t="s">
        <v>2498</v>
      </c>
      <c r="D28" s="0" t="s">
        <v>2509</v>
      </c>
      <c r="E28" s="0" t="s">
        <v>2510</v>
      </c>
      <c r="F28" s="0" t="s">
        <v>2459</v>
      </c>
      <c r="G28" s="0" t="s">
        <v>1578</v>
      </c>
    </row>
    <row customHeight="1" ht="11.25">
      <c r="A29" s="373" t="s">
        <v>16</v>
      </c>
      <c r="B29" s="0" t="s">
        <v>2497</v>
      </c>
      <c r="C29" s="0" t="s">
        <v>2498</v>
      </c>
      <c r="D29" s="0" t="s">
        <v>2497</v>
      </c>
      <c r="E29" s="0" t="s">
        <v>2498</v>
      </c>
      <c r="F29" s="0" t="s">
        <v>2466</v>
      </c>
      <c r="G29" s="0" t="s">
        <v>1580</v>
      </c>
    </row>
    <row customHeight="1" ht="11.25">
      <c r="A30" s="373" t="s">
        <v>16</v>
      </c>
      <c r="B30" s="0" t="s">
        <v>2497</v>
      </c>
      <c r="C30" s="0" t="s">
        <v>2498</v>
      </c>
      <c r="D30" s="0" t="s">
        <v>2511</v>
      </c>
      <c r="E30" s="0" t="s">
        <v>2512</v>
      </c>
      <c r="F30" s="0" t="s">
        <v>2459</v>
      </c>
      <c r="G30" s="0" t="s">
        <v>1583</v>
      </c>
    </row>
    <row customHeight="1" ht="11.25">
      <c r="A31" s="373" t="s">
        <v>16</v>
      </c>
      <c r="B31" s="0" t="s">
        <v>2497</v>
      </c>
      <c r="C31" s="0" t="s">
        <v>2498</v>
      </c>
      <c r="D31" s="0" t="s">
        <v>2513</v>
      </c>
      <c r="E31" s="0" t="s">
        <v>2514</v>
      </c>
      <c r="F31" s="0" t="s">
        <v>2459</v>
      </c>
      <c r="G31" s="0" t="s">
        <v>1588</v>
      </c>
    </row>
    <row customHeight="1" ht="11.25">
      <c r="A32" s="373" t="s">
        <v>16</v>
      </c>
      <c r="B32" s="0" t="s">
        <v>2497</v>
      </c>
      <c r="C32" s="0" t="s">
        <v>2498</v>
      </c>
      <c r="D32" s="0" t="s">
        <v>2515</v>
      </c>
      <c r="E32" s="0" t="s">
        <v>2516</v>
      </c>
      <c r="F32" s="0" t="s">
        <v>2459</v>
      </c>
      <c r="G32" s="0" t="s">
        <v>1590</v>
      </c>
    </row>
    <row customHeight="1" ht="11.25">
      <c r="A33" s="373" t="s">
        <v>16</v>
      </c>
      <c r="B33" s="0" t="s">
        <v>2497</v>
      </c>
      <c r="C33" s="0" t="s">
        <v>2498</v>
      </c>
      <c r="D33" s="0" t="s">
        <v>2517</v>
      </c>
      <c r="E33" s="0" t="s">
        <v>2518</v>
      </c>
      <c r="F33" s="0" t="s">
        <v>2459</v>
      </c>
      <c r="G33" s="0" t="s">
        <v>1592</v>
      </c>
    </row>
    <row customHeight="1" ht="11.25">
      <c r="A34" s="373" t="s">
        <v>16</v>
      </c>
      <c r="B34" s="0" t="s">
        <v>2519</v>
      </c>
      <c r="C34" s="0" t="s">
        <v>2520</v>
      </c>
      <c r="D34" s="0" t="s">
        <v>2521</v>
      </c>
      <c r="E34" s="0" t="s">
        <v>2522</v>
      </c>
      <c r="F34" s="0" t="s">
        <v>2459</v>
      </c>
      <c r="G34" s="0" t="s">
        <v>1594</v>
      </c>
    </row>
    <row customHeight="1" ht="11.25">
      <c r="A35" s="373" t="s">
        <v>16</v>
      </c>
      <c r="B35" s="0" t="s">
        <v>2519</v>
      </c>
      <c r="C35" s="0" t="s">
        <v>2520</v>
      </c>
      <c r="D35" s="0" t="s">
        <v>2523</v>
      </c>
      <c r="E35" s="0" t="s">
        <v>2524</v>
      </c>
      <c r="F35" s="0" t="s">
        <v>2459</v>
      </c>
      <c r="G35" s="0" t="s">
        <v>1599</v>
      </c>
    </row>
    <row customHeight="1" ht="11.25">
      <c r="A36" s="373" t="s">
        <v>16</v>
      </c>
      <c r="B36" s="0" t="s">
        <v>2519</v>
      </c>
      <c r="C36" s="0" t="s">
        <v>2520</v>
      </c>
      <c r="D36" s="0" t="s">
        <v>2525</v>
      </c>
      <c r="E36" s="0" t="s">
        <v>2526</v>
      </c>
      <c r="F36" s="0" t="s">
        <v>2459</v>
      </c>
      <c r="G36" s="0" t="s">
        <v>1604</v>
      </c>
    </row>
    <row customHeight="1" ht="11.25">
      <c r="A37" s="373" t="s">
        <v>16</v>
      </c>
      <c r="B37" s="0" t="s">
        <v>2519</v>
      </c>
      <c r="C37" s="0" t="s">
        <v>2520</v>
      </c>
      <c r="D37" s="0" t="s">
        <v>2527</v>
      </c>
      <c r="E37" s="0" t="s">
        <v>2528</v>
      </c>
      <c r="F37" s="0" t="s">
        <v>2459</v>
      </c>
      <c r="G37" s="0" t="s">
        <v>1608</v>
      </c>
    </row>
    <row customHeight="1" ht="11.25">
      <c r="A38" s="373" t="s">
        <v>16</v>
      </c>
      <c r="B38" s="0" t="s">
        <v>2519</v>
      </c>
      <c r="C38" s="0" t="s">
        <v>2520</v>
      </c>
      <c r="D38" s="0" t="s">
        <v>2529</v>
      </c>
      <c r="E38" s="0" t="s">
        <v>2530</v>
      </c>
      <c r="F38" s="0" t="s">
        <v>2459</v>
      </c>
      <c r="G38" s="0" t="s">
        <v>1616</v>
      </c>
    </row>
    <row customHeight="1" ht="11.25">
      <c r="A39" s="373" t="s">
        <v>16</v>
      </c>
      <c r="B39" s="0" t="s">
        <v>2519</v>
      </c>
      <c r="C39" s="0" t="s">
        <v>2520</v>
      </c>
      <c r="D39" s="0" t="s">
        <v>2531</v>
      </c>
      <c r="E39" s="0" t="s">
        <v>2532</v>
      </c>
      <c r="F39" s="0" t="s">
        <v>2459</v>
      </c>
      <c r="G39" s="0" t="s">
        <v>1622</v>
      </c>
    </row>
    <row customHeight="1" ht="11.25">
      <c r="A40" s="373" t="s">
        <v>16</v>
      </c>
      <c r="B40" s="0" t="s">
        <v>2519</v>
      </c>
      <c r="C40" s="0" t="s">
        <v>2520</v>
      </c>
      <c r="D40" s="0" t="s">
        <v>2533</v>
      </c>
      <c r="E40" s="0" t="s">
        <v>2534</v>
      </c>
      <c r="F40" s="0" t="s">
        <v>2459</v>
      </c>
      <c r="G40" s="0" t="s">
        <v>1627</v>
      </c>
    </row>
    <row customHeight="1" ht="11.25">
      <c r="A41" s="373" t="s">
        <v>16</v>
      </c>
      <c r="B41" s="0" t="s">
        <v>2519</v>
      </c>
      <c r="C41" s="0" t="s">
        <v>2520</v>
      </c>
      <c r="D41" s="0" t="s">
        <v>2535</v>
      </c>
      <c r="E41" s="0" t="s">
        <v>2536</v>
      </c>
      <c r="F41" s="0" t="s">
        <v>2459</v>
      </c>
      <c r="G41" s="0" t="s">
        <v>1631</v>
      </c>
    </row>
    <row customHeight="1" ht="11.25">
      <c r="A42" s="373" t="s">
        <v>16</v>
      </c>
      <c r="B42" s="0" t="s">
        <v>2519</v>
      </c>
      <c r="C42" s="0" t="s">
        <v>2520</v>
      </c>
      <c r="D42" s="0" t="s">
        <v>2519</v>
      </c>
      <c r="E42" s="0" t="s">
        <v>2520</v>
      </c>
      <c r="F42" s="0" t="s">
        <v>2466</v>
      </c>
      <c r="G42" s="0" t="s">
        <v>1634</v>
      </c>
    </row>
    <row customHeight="1" ht="11.25">
      <c r="A43" s="373" t="s">
        <v>16</v>
      </c>
      <c r="B43" s="0" t="s">
        <v>2519</v>
      </c>
      <c r="C43" s="0" t="s">
        <v>2520</v>
      </c>
      <c r="D43" s="0" t="s">
        <v>2537</v>
      </c>
      <c r="E43" s="0" t="s">
        <v>2538</v>
      </c>
      <c r="F43" s="0" t="s">
        <v>2459</v>
      </c>
      <c r="G43" s="0" t="s">
        <v>1641</v>
      </c>
    </row>
    <row customHeight="1" ht="11.25">
      <c r="A44" s="373" t="s">
        <v>16</v>
      </c>
      <c r="B44" s="0" t="s">
        <v>2539</v>
      </c>
      <c r="C44" s="0" t="s">
        <v>2540</v>
      </c>
      <c r="D44" s="0" t="s">
        <v>2541</v>
      </c>
      <c r="E44" s="0" t="s">
        <v>2542</v>
      </c>
      <c r="F44" s="0" t="s">
        <v>2459</v>
      </c>
      <c r="G44" s="0" t="s">
        <v>1650</v>
      </c>
    </row>
    <row customHeight="1" ht="11.25">
      <c r="A45" s="373" t="s">
        <v>16</v>
      </c>
      <c r="B45" s="0" t="s">
        <v>2539</v>
      </c>
      <c r="C45" s="0" t="s">
        <v>2540</v>
      </c>
      <c r="D45" s="0" t="s">
        <v>2543</v>
      </c>
      <c r="E45" s="0" t="s">
        <v>2544</v>
      </c>
      <c r="F45" s="0" t="s">
        <v>2459</v>
      </c>
      <c r="G45" s="0" t="s">
        <v>1655</v>
      </c>
    </row>
    <row customHeight="1" ht="11.25">
      <c r="A46" s="373" t="s">
        <v>16</v>
      </c>
      <c r="B46" s="0" t="s">
        <v>2539</v>
      </c>
      <c r="C46" s="0" t="s">
        <v>2540</v>
      </c>
      <c r="D46" s="0" t="s">
        <v>2545</v>
      </c>
      <c r="E46" s="0" t="s">
        <v>2546</v>
      </c>
      <c r="F46" s="0" t="s">
        <v>2459</v>
      </c>
      <c r="G46" s="0" t="s">
        <v>1659</v>
      </c>
    </row>
    <row customHeight="1" ht="11.25">
      <c r="A47" s="373" t="s">
        <v>16</v>
      </c>
      <c r="B47" s="0" t="s">
        <v>2539</v>
      </c>
      <c r="C47" s="0" t="s">
        <v>2540</v>
      </c>
      <c r="D47" s="0" t="s">
        <v>2539</v>
      </c>
      <c r="E47" s="0" t="s">
        <v>2540</v>
      </c>
      <c r="F47" s="0" t="s">
        <v>2466</v>
      </c>
      <c r="G47" s="0" t="s">
        <v>1665</v>
      </c>
    </row>
    <row customHeight="1" ht="11.25">
      <c r="A48" s="373" t="s">
        <v>16</v>
      </c>
      <c r="B48" s="0" t="s">
        <v>2539</v>
      </c>
      <c r="C48" s="0" t="s">
        <v>2540</v>
      </c>
      <c r="D48" s="0" t="s">
        <v>2547</v>
      </c>
      <c r="E48" s="0" t="s">
        <v>2548</v>
      </c>
      <c r="F48" s="0" t="s">
        <v>2459</v>
      </c>
      <c r="G48" s="0" t="s">
        <v>1670</v>
      </c>
    </row>
    <row customHeight="1" ht="11.25">
      <c r="A49" s="373" t="s">
        <v>16</v>
      </c>
      <c r="B49" s="0" t="s">
        <v>2539</v>
      </c>
      <c r="C49" s="0" t="s">
        <v>2540</v>
      </c>
      <c r="D49" s="0" t="s">
        <v>2549</v>
      </c>
      <c r="E49" s="0" t="s">
        <v>2550</v>
      </c>
      <c r="F49" s="0" t="s">
        <v>2459</v>
      </c>
      <c r="G49" s="0" t="s">
        <v>1673</v>
      </c>
    </row>
    <row customHeight="1" ht="11.25">
      <c r="A50" s="373" t="s">
        <v>16</v>
      </c>
      <c r="B50" s="0" t="s">
        <v>2539</v>
      </c>
      <c r="C50" s="0" t="s">
        <v>2540</v>
      </c>
      <c r="D50" s="0" t="s">
        <v>2551</v>
      </c>
      <c r="E50" s="0" t="s">
        <v>2552</v>
      </c>
      <c r="F50" s="0" t="s">
        <v>2459</v>
      </c>
      <c r="G50" s="0" t="s">
        <v>1676</v>
      </c>
    </row>
    <row customHeight="1" ht="11.25">
      <c r="A51" s="373" t="s">
        <v>16</v>
      </c>
      <c r="B51" s="0" t="s">
        <v>2539</v>
      </c>
      <c r="C51" s="0" t="s">
        <v>2540</v>
      </c>
      <c r="D51" s="0" t="s">
        <v>2553</v>
      </c>
      <c r="E51" s="0" t="s">
        <v>2554</v>
      </c>
      <c r="F51" s="0" t="s">
        <v>2459</v>
      </c>
      <c r="G51" s="0" t="s">
        <v>1680</v>
      </c>
    </row>
    <row customHeight="1" ht="11.25">
      <c r="A52" s="373" t="s">
        <v>16</v>
      </c>
      <c r="B52" s="0" t="s">
        <v>2555</v>
      </c>
      <c r="C52" s="0" t="s">
        <v>2556</v>
      </c>
      <c r="D52" s="0" t="s">
        <v>2557</v>
      </c>
      <c r="E52" s="0" t="s">
        <v>2558</v>
      </c>
      <c r="F52" s="0" t="s">
        <v>2459</v>
      </c>
      <c r="G52" s="0" t="s">
        <v>1684</v>
      </c>
    </row>
    <row customHeight="1" ht="11.25">
      <c r="A53" s="373" t="s">
        <v>16</v>
      </c>
      <c r="B53" s="0" t="s">
        <v>2555</v>
      </c>
      <c r="C53" s="0" t="s">
        <v>2556</v>
      </c>
      <c r="D53" s="0" t="s">
        <v>2559</v>
      </c>
      <c r="E53" s="0" t="s">
        <v>2560</v>
      </c>
      <c r="F53" s="0" t="s">
        <v>2459</v>
      </c>
      <c r="G53" s="0" t="s">
        <v>1686</v>
      </c>
    </row>
    <row customHeight="1" ht="11.25">
      <c r="A54" s="373" t="s">
        <v>16</v>
      </c>
      <c r="B54" s="0" t="s">
        <v>2555</v>
      </c>
      <c r="C54" s="0" t="s">
        <v>2556</v>
      </c>
      <c r="D54" s="0" t="s">
        <v>2561</v>
      </c>
      <c r="E54" s="0" t="s">
        <v>2562</v>
      </c>
      <c r="F54" s="0" t="s">
        <v>2459</v>
      </c>
      <c r="G54" s="0" t="s">
        <v>1689</v>
      </c>
    </row>
    <row customHeight="1" ht="11.25">
      <c r="A55" s="373" t="s">
        <v>16</v>
      </c>
      <c r="B55" s="0" t="s">
        <v>2555</v>
      </c>
      <c r="C55" s="0" t="s">
        <v>2556</v>
      </c>
      <c r="D55" s="0" t="s">
        <v>2563</v>
      </c>
      <c r="E55" s="0" t="s">
        <v>2564</v>
      </c>
      <c r="F55" s="0" t="s">
        <v>2459</v>
      </c>
      <c r="G55" s="0" t="s">
        <v>1693</v>
      </c>
    </row>
    <row customHeight="1" ht="11.25">
      <c r="A56" s="373" t="s">
        <v>16</v>
      </c>
      <c r="B56" s="0" t="s">
        <v>2555</v>
      </c>
      <c r="C56" s="0" t="s">
        <v>2556</v>
      </c>
      <c r="D56" s="0" t="s">
        <v>2565</v>
      </c>
      <c r="E56" s="0" t="s">
        <v>2566</v>
      </c>
      <c r="F56" s="0" t="s">
        <v>2459</v>
      </c>
      <c r="G56" s="0" t="s">
        <v>1696</v>
      </c>
    </row>
    <row customHeight="1" ht="11.25">
      <c r="A57" s="373" t="s">
        <v>16</v>
      </c>
      <c r="B57" s="0" t="s">
        <v>2555</v>
      </c>
      <c r="C57" s="0" t="s">
        <v>2556</v>
      </c>
      <c r="D57" s="0" t="s">
        <v>2567</v>
      </c>
      <c r="E57" s="0" t="s">
        <v>2568</v>
      </c>
      <c r="F57" s="0" t="s">
        <v>2459</v>
      </c>
      <c r="G57" s="0" t="s">
        <v>1699</v>
      </c>
    </row>
    <row customHeight="1" ht="11.25">
      <c r="A58" s="373" t="s">
        <v>16</v>
      </c>
      <c r="B58" s="0" t="s">
        <v>2555</v>
      </c>
      <c r="C58" s="0" t="s">
        <v>2556</v>
      </c>
      <c r="D58" s="0" t="s">
        <v>2555</v>
      </c>
      <c r="E58" s="0" t="s">
        <v>2556</v>
      </c>
      <c r="F58" s="0" t="s">
        <v>2466</v>
      </c>
      <c r="G58" s="0" t="s">
        <v>1702</v>
      </c>
    </row>
    <row customHeight="1" ht="11.25">
      <c r="A59" s="373" t="s">
        <v>16</v>
      </c>
      <c r="B59" s="0" t="s">
        <v>2555</v>
      </c>
      <c r="C59" s="0" t="s">
        <v>2556</v>
      </c>
      <c r="D59" s="0" t="s">
        <v>2569</v>
      </c>
      <c r="E59" s="0" t="s">
        <v>2570</v>
      </c>
      <c r="F59" s="0" t="s">
        <v>2459</v>
      </c>
      <c r="G59" s="0" t="s">
        <v>1706</v>
      </c>
    </row>
    <row customHeight="1" ht="11.25">
      <c r="A60" s="373" t="s">
        <v>16</v>
      </c>
      <c r="B60" s="0" t="s">
        <v>2555</v>
      </c>
      <c r="C60" s="0" t="s">
        <v>2556</v>
      </c>
      <c r="D60" s="0" t="s">
        <v>2571</v>
      </c>
      <c r="E60" s="0" t="s">
        <v>2572</v>
      </c>
      <c r="F60" s="0" t="s">
        <v>2459</v>
      </c>
      <c r="G60" s="0" t="s">
        <v>1709</v>
      </c>
    </row>
    <row customHeight="1" ht="11.25">
      <c r="A61" s="373" t="s">
        <v>16</v>
      </c>
      <c r="B61" s="0" t="s">
        <v>2555</v>
      </c>
      <c r="C61" s="0" t="s">
        <v>2556</v>
      </c>
      <c r="D61" s="0" t="s">
        <v>2573</v>
      </c>
      <c r="E61" s="0" t="s">
        <v>2574</v>
      </c>
      <c r="F61" s="0" t="s">
        <v>2459</v>
      </c>
      <c r="G61" s="0" t="s">
        <v>2575</v>
      </c>
    </row>
    <row customHeight="1" ht="11.25">
      <c r="A62" s="373" t="s">
        <v>16</v>
      </c>
      <c r="B62" s="0" t="s">
        <v>2555</v>
      </c>
      <c r="C62" s="0" t="s">
        <v>2556</v>
      </c>
      <c r="D62" s="0" t="s">
        <v>2576</v>
      </c>
      <c r="E62" s="0" t="s">
        <v>2577</v>
      </c>
      <c r="F62" s="0" t="s">
        <v>2459</v>
      </c>
      <c r="G62" s="0" t="s">
        <v>2578</v>
      </c>
    </row>
    <row customHeight="1" ht="11.25">
      <c r="A63" s="373" t="s">
        <v>16</v>
      </c>
      <c r="B63" s="0" t="s">
        <v>2555</v>
      </c>
      <c r="C63" s="0" t="s">
        <v>2556</v>
      </c>
      <c r="D63" s="0" t="s">
        <v>2579</v>
      </c>
      <c r="E63" s="0" t="s">
        <v>2580</v>
      </c>
      <c r="F63" s="0" t="s">
        <v>2459</v>
      </c>
      <c r="G63" s="0" t="s">
        <v>2581</v>
      </c>
    </row>
    <row customHeight="1" ht="11.25">
      <c r="A64" s="373" t="s">
        <v>16</v>
      </c>
      <c r="B64" s="0" t="s">
        <v>2582</v>
      </c>
      <c r="C64" s="0" t="s">
        <v>2583</v>
      </c>
      <c r="D64" s="0" t="s">
        <v>2584</v>
      </c>
      <c r="E64" s="0" t="s">
        <v>2585</v>
      </c>
      <c r="F64" s="0" t="s">
        <v>2459</v>
      </c>
      <c r="G64" s="0" t="s">
        <v>2586</v>
      </c>
    </row>
    <row customHeight="1" ht="11.25">
      <c r="A65" s="373" t="s">
        <v>16</v>
      </c>
      <c r="B65" s="0" t="s">
        <v>2582</v>
      </c>
      <c r="C65" s="0" t="s">
        <v>2583</v>
      </c>
      <c r="D65" s="0" t="s">
        <v>2587</v>
      </c>
      <c r="E65" s="0" t="s">
        <v>2588</v>
      </c>
      <c r="F65" s="0" t="s">
        <v>2459</v>
      </c>
      <c r="G65" s="0" t="s">
        <v>2589</v>
      </c>
    </row>
    <row customHeight="1" ht="11.25">
      <c r="A66" s="373" t="s">
        <v>16</v>
      </c>
      <c r="B66" s="0" t="s">
        <v>2582</v>
      </c>
      <c r="C66" s="0" t="s">
        <v>2583</v>
      </c>
      <c r="D66" s="0" t="s">
        <v>2590</v>
      </c>
      <c r="E66" s="0" t="s">
        <v>2591</v>
      </c>
      <c r="F66" s="0" t="s">
        <v>2459</v>
      </c>
      <c r="G66" s="0" t="s">
        <v>2592</v>
      </c>
    </row>
    <row customHeight="1" ht="11.25">
      <c r="A67" s="373" t="s">
        <v>16</v>
      </c>
      <c r="B67" s="0" t="s">
        <v>2582</v>
      </c>
      <c r="C67" s="0" t="s">
        <v>2583</v>
      </c>
      <c r="D67" s="0" t="s">
        <v>2593</v>
      </c>
      <c r="E67" s="0" t="s">
        <v>2594</v>
      </c>
      <c r="F67" s="0" t="s">
        <v>2459</v>
      </c>
      <c r="G67" s="0" t="s">
        <v>2027</v>
      </c>
    </row>
    <row customHeight="1" ht="11.25">
      <c r="A68" s="373" t="s">
        <v>16</v>
      </c>
      <c r="B68" s="0" t="s">
        <v>2582</v>
      </c>
      <c r="C68" s="0" t="s">
        <v>2583</v>
      </c>
      <c r="D68" s="0" t="s">
        <v>2595</v>
      </c>
      <c r="E68" s="0" t="s">
        <v>2596</v>
      </c>
      <c r="F68" s="0" t="s">
        <v>2459</v>
      </c>
      <c r="G68" s="0" t="s">
        <v>2597</v>
      </c>
    </row>
    <row customHeight="1" ht="11.25">
      <c r="A69" s="373" t="s">
        <v>16</v>
      </c>
      <c r="B69" s="0" t="s">
        <v>2582</v>
      </c>
      <c r="C69" s="0" t="s">
        <v>2583</v>
      </c>
      <c r="D69" s="0" t="s">
        <v>2598</v>
      </c>
      <c r="E69" s="0" t="s">
        <v>2599</v>
      </c>
      <c r="F69" s="0" t="s">
        <v>2459</v>
      </c>
      <c r="G69" s="0" t="s">
        <v>2230</v>
      </c>
    </row>
    <row customHeight="1" ht="11.25">
      <c r="A70" s="373" t="s">
        <v>16</v>
      </c>
      <c r="B70" s="0" t="s">
        <v>2582</v>
      </c>
      <c r="C70" s="0" t="s">
        <v>2583</v>
      </c>
      <c r="D70" s="0" t="s">
        <v>2600</v>
      </c>
      <c r="E70" s="0" t="s">
        <v>2601</v>
      </c>
      <c r="F70" s="0" t="s">
        <v>2459</v>
      </c>
      <c r="G70" s="0" t="s">
        <v>2602</v>
      </c>
    </row>
    <row customHeight="1" ht="11.25">
      <c r="A71" s="373" t="s">
        <v>16</v>
      </c>
      <c r="B71" s="0" t="s">
        <v>2582</v>
      </c>
      <c r="C71" s="0" t="s">
        <v>2583</v>
      </c>
      <c r="D71" s="0" t="s">
        <v>2582</v>
      </c>
      <c r="E71" s="0" t="s">
        <v>2583</v>
      </c>
      <c r="F71" s="0" t="s">
        <v>2466</v>
      </c>
      <c r="G71" s="0" t="s">
        <v>2603</v>
      </c>
    </row>
    <row customHeight="1" ht="11.25">
      <c r="A72" s="373" t="s">
        <v>16</v>
      </c>
      <c r="B72" s="0" t="s">
        <v>2582</v>
      </c>
      <c r="C72" s="0" t="s">
        <v>2583</v>
      </c>
      <c r="D72" s="0" t="s">
        <v>2604</v>
      </c>
      <c r="E72" s="0" t="s">
        <v>2605</v>
      </c>
      <c r="F72" s="0" t="s">
        <v>2459</v>
      </c>
      <c r="G72" s="0" t="s">
        <v>2606</v>
      </c>
    </row>
    <row customHeight="1" ht="11.25">
      <c r="A73" s="373" t="s">
        <v>16</v>
      </c>
      <c r="B73" s="0" t="s">
        <v>2582</v>
      </c>
      <c r="C73" s="0" t="s">
        <v>2583</v>
      </c>
      <c r="D73" s="0" t="s">
        <v>2607</v>
      </c>
      <c r="E73" s="0" t="s">
        <v>2608</v>
      </c>
      <c r="F73" s="0" t="s">
        <v>2459</v>
      </c>
      <c r="G73" s="0" t="s">
        <v>2609</v>
      </c>
    </row>
    <row customHeight="1" ht="11.25">
      <c r="A74" s="373" t="s">
        <v>16</v>
      </c>
      <c r="B74" s="0" t="s">
        <v>2610</v>
      </c>
      <c r="C74" s="0" t="s">
        <v>2611</v>
      </c>
      <c r="D74" s="0" t="s">
        <v>2612</v>
      </c>
      <c r="E74" s="0" t="s">
        <v>2613</v>
      </c>
      <c r="F74" s="0" t="s">
        <v>2459</v>
      </c>
      <c r="G74" s="0" t="s">
        <v>2614</v>
      </c>
    </row>
    <row customHeight="1" ht="11.25">
      <c r="A75" s="373" t="s">
        <v>16</v>
      </c>
      <c r="B75" s="0" t="s">
        <v>2610</v>
      </c>
      <c r="C75" s="0" t="s">
        <v>2611</v>
      </c>
      <c r="D75" s="0" t="s">
        <v>2615</v>
      </c>
      <c r="E75" s="0" t="s">
        <v>2616</v>
      </c>
      <c r="F75" s="0" t="s">
        <v>2459</v>
      </c>
      <c r="G75" s="0" t="s">
        <v>2617</v>
      </c>
    </row>
    <row customHeight="1" ht="11.25">
      <c r="A76" s="373" t="s">
        <v>16</v>
      </c>
      <c r="B76" s="0" t="s">
        <v>2610</v>
      </c>
      <c r="C76" s="0" t="s">
        <v>2611</v>
      </c>
      <c r="D76" s="0" t="s">
        <v>2618</v>
      </c>
      <c r="E76" s="0" t="s">
        <v>2619</v>
      </c>
      <c r="F76" s="0" t="s">
        <v>2459</v>
      </c>
      <c r="G76" s="0" t="s">
        <v>2620</v>
      </c>
    </row>
    <row customHeight="1" ht="11.25">
      <c r="A77" s="373" t="s">
        <v>16</v>
      </c>
      <c r="B77" s="0" t="s">
        <v>2610</v>
      </c>
      <c r="C77" s="0" t="s">
        <v>2611</v>
      </c>
      <c r="D77" s="0" t="s">
        <v>2621</v>
      </c>
      <c r="E77" s="0" t="s">
        <v>2622</v>
      </c>
      <c r="F77" s="0" t="s">
        <v>2459</v>
      </c>
      <c r="G77" s="0" t="s">
        <v>2623</v>
      </c>
    </row>
    <row customHeight="1" ht="11.25">
      <c r="A78" s="373" t="s">
        <v>16</v>
      </c>
      <c r="B78" s="0" t="s">
        <v>2610</v>
      </c>
      <c r="C78" s="0" t="s">
        <v>2611</v>
      </c>
      <c r="D78" s="0" t="s">
        <v>2610</v>
      </c>
      <c r="E78" s="0" t="s">
        <v>2611</v>
      </c>
      <c r="F78" s="0" t="s">
        <v>2466</v>
      </c>
      <c r="G78" s="0" t="s">
        <v>2624</v>
      </c>
    </row>
    <row customHeight="1" ht="11.25">
      <c r="A79" s="373" t="s">
        <v>16</v>
      </c>
      <c r="B79" s="0" t="s">
        <v>2610</v>
      </c>
      <c r="C79" s="0" t="s">
        <v>2611</v>
      </c>
      <c r="D79" s="0" t="s">
        <v>2625</v>
      </c>
      <c r="E79" s="0" t="s">
        <v>2626</v>
      </c>
      <c r="F79" s="0" t="s">
        <v>2459</v>
      </c>
      <c r="G79" s="0" t="s">
        <v>2627</v>
      </c>
    </row>
    <row customHeight="1" ht="11.25">
      <c r="A80" s="373" t="s">
        <v>16</v>
      </c>
      <c r="B80" s="0" t="s">
        <v>2610</v>
      </c>
      <c r="C80" s="0" t="s">
        <v>2611</v>
      </c>
      <c r="D80" s="0" t="s">
        <v>2628</v>
      </c>
      <c r="E80" s="0" t="s">
        <v>2629</v>
      </c>
      <c r="F80" s="0" t="s">
        <v>2459</v>
      </c>
      <c r="G80" s="0" t="s">
        <v>2630</v>
      </c>
    </row>
    <row customHeight="1" ht="11.25">
      <c r="A81" s="373" t="s">
        <v>16</v>
      </c>
      <c r="B81" s="0" t="s">
        <v>2610</v>
      </c>
      <c r="C81" s="0" t="s">
        <v>2611</v>
      </c>
      <c r="D81" s="0" t="s">
        <v>2631</v>
      </c>
      <c r="E81" s="0" t="s">
        <v>2632</v>
      </c>
      <c r="F81" s="0" t="s">
        <v>2459</v>
      </c>
      <c r="G81" s="0" t="s">
        <v>2633</v>
      </c>
    </row>
    <row customHeight="1" ht="11.25">
      <c r="A82" s="373" t="s">
        <v>16</v>
      </c>
      <c r="B82" s="0" t="s">
        <v>2634</v>
      </c>
      <c r="C82" s="0" t="s">
        <v>2635</v>
      </c>
      <c r="D82" s="0" t="s">
        <v>2636</v>
      </c>
      <c r="E82" s="0" t="s">
        <v>2637</v>
      </c>
      <c r="F82" s="0" t="s">
        <v>2459</v>
      </c>
      <c r="G82" s="0" t="s">
        <v>2638</v>
      </c>
    </row>
    <row customHeight="1" ht="11.25">
      <c r="A83" s="373" t="s">
        <v>16</v>
      </c>
      <c r="B83" s="0" t="s">
        <v>2634</v>
      </c>
      <c r="C83" s="0" t="s">
        <v>2635</v>
      </c>
      <c r="D83" s="0" t="s">
        <v>2639</v>
      </c>
      <c r="E83" s="0" t="s">
        <v>2640</v>
      </c>
      <c r="F83" s="0" t="s">
        <v>2459</v>
      </c>
      <c r="G83" s="0" t="s">
        <v>2641</v>
      </c>
    </row>
    <row customHeight="1" ht="11.25">
      <c r="A84" s="373" t="s">
        <v>16</v>
      </c>
      <c r="B84" s="0" t="s">
        <v>2634</v>
      </c>
      <c r="C84" s="0" t="s">
        <v>2635</v>
      </c>
      <c r="D84" s="0" t="s">
        <v>2642</v>
      </c>
      <c r="E84" s="0" t="s">
        <v>2643</v>
      </c>
      <c r="F84" s="0" t="s">
        <v>2459</v>
      </c>
      <c r="G84" s="0" t="s">
        <v>2644</v>
      </c>
    </row>
    <row customHeight="1" ht="11.25">
      <c r="A85" s="373" t="s">
        <v>16</v>
      </c>
      <c r="B85" s="0" t="s">
        <v>2634</v>
      </c>
      <c r="C85" s="0" t="s">
        <v>2635</v>
      </c>
      <c r="D85" s="0" t="s">
        <v>2645</v>
      </c>
      <c r="E85" s="0" t="s">
        <v>2646</v>
      </c>
      <c r="F85" s="0" t="s">
        <v>2459</v>
      </c>
      <c r="G85" s="0" t="s">
        <v>2647</v>
      </c>
    </row>
    <row customHeight="1" ht="11.25">
      <c r="A86" s="373" t="s">
        <v>16</v>
      </c>
      <c r="B86" s="0" t="s">
        <v>2634</v>
      </c>
      <c r="C86" s="0" t="s">
        <v>2635</v>
      </c>
      <c r="D86" s="0" t="s">
        <v>2648</v>
      </c>
      <c r="E86" s="0" t="s">
        <v>2649</v>
      </c>
      <c r="F86" s="0" t="s">
        <v>2459</v>
      </c>
      <c r="G86" s="0" t="s">
        <v>2650</v>
      </c>
    </row>
    <row customHeight="1" ht="11.25">
      <c r="A87" s="373" t="s">
        <v>16</v>
      </c>
      <c r="B87" s="0" t="s">
        <v>2634</v>
      </c>
      <c r="C87" s="0" t="s">
        <v>2635</v>
      </c>
      <c r="D87" s="0" t="s">
        <v>2634</v>
      </c>
      <c r="E87" s="0" t="s">
        <v>2635</v>
      </c>
      <c r="F87" s="0" t="s">
        <v>2466</v>
      </c>
      <c r="G87" s="0" t="s">
        <v>2651</v>
      </c>
    </row>
    <row customHeight="1" ht="11.25">
      <c r="A88" s="373" t="s">
        <v>16</v>
      </c>
      <c r="B88" s="0" t="s">
        <v>2634</v>
      </c>
      <c r="C88" s="0" t="s">
        <v>2635</v>
      </c>
      <c r="D88" s="0" t="s">
        <v>2652</v>
      </c>
      <c r="E88" s="0" t="s">
        <v>2653</v>
      </c>
      <c r="F88" s="0" t="s">
        <v>2459</v>
      </c>
      <c r="G88" s="0" t="s">
        <v>2654</v>
      </c>
    </row>
    <row customHeight="1" ht="11.25">
      <c r="A89" s="373" t="s">
        <v>16</v>
      </c>
      <c r="B89" s="0" t="s">
        <v>2634</v>
      </c>
      <c r="C89" s="0" t="s">
        <v>2635</v>
      </c>
      <c r="D89" s="0" t="s">
        <v>2655</v>
      </c>
      <c r="E89" s="0" t="s">
        <v>2656</v>
      </c>
      <c r="F89" s="0" t="s">
        <v>2459</v>
      </c>
      <c r="G89" s="0" t="s">
        <v>2657</v>
      </c>
    </row>
    <row customHeight="1" ht="11.25">
      <c r="A90" s="373" t="s">
        <v>16</v>
      </c>
      <c r="B90" s="0" t="s">
        <v>2658</v>
      </c>
      <c r="C90" s="0" t="s">
        <v>2659</v>
      </c>
      <c r="D90" s="0" t="s">
        <v>2660</v>
      </c>
      <c r="E90" s="0" t="s">
        <v>2661</v>
      </c>
      <c r="F90" s="0" t="s">
        <v>2459</v>
      </c>
      <c r="G90" s="0" t="s">
        <v>2662</v>
      </c>
    </row>
    <row customHeight="1" ht="11.25">
      <c r="A91" s="373" t="s">
        <v>16</v>
      </c>
      <c r="B91" s="0" t="s">
        <v>2658</v>
      </c>
      <c r="C91" s="0" t="s">
        <v>2659</v>
      </c>
      <c r="D91" s="0" t="s">
        <v>2663</v>
      </c>
      <c r="E91" s="0" t="s">
        <v>2664</v>
      </c>
      <c r="F91" s="0" t="s">
        <v>2459</v>
      </c>
      <c r="G91" s="0" t="s">
        <v>2665</v>
      </c>
    </row>
    <row customHeight="1" ht="11.25">
      <c r="A92" s="373" t="s">
        <v>16</v>
      </c>
      <c r="B92" s="0" t="s">
        <v>2658</v>
      </c>
      <c r="C92" s="0" t="s">
        <v>2659</v>
      </c>
      <c r="D92" s="0" t="s">
        <v>2666</v>
      </c>
      <c r="E92" s="0" t="s">
        <v>2667</v>
      </c>
      <c r="F92" s="0" t="s">
        <v>2459</v>
      </c>
      <c r="G92" s="0" t="s">
        <v>2668</v>
      </c>
    </row>
    <row customHeight="1" ht="11.25">
      <c r="A93" s="373" t="s">
        <v>16</v>
      </c>
      <c r="B93" s="0" t="s">
        <v>2658</v>
      </c>
      <c r="C93" s="0" t="s">
        <v>2659</v>
      </c>
      <c r="D93" s="0" t="s">
        <v>2669</v>
      </c>
      <c r="E93" s="0" t="s">
        <v>2670</v>
      </c>
      <c r="F93" s="0" t="s">
        <v>2459</v>
      </c>
      <c r="G93" s="0" t="s">
        <v>2671</v>
      </c>
    </row>
    <row customHeight="1" ht="11.25">
      <c r="A94" s="373" t="s">
        <v>16</v>
      </c>
      <c r="B94" s="0" t="s">
        <v>2658</v>
      </c>
      <c r="C94" s="0" t="s">
        <v>2659</v>
      </c>
      <c r="D94" s="0" t="s">
        <v>2672</v>
      </c>
      <c r="E94" s="0" t="s">
        <v>2673</v>
      </c>
      <c r="F94" s="0" t="s">
        <v>2459</v>
      </c>
      <c r="G94" s="0" t="s">
        <v>2674</v>
      </c>
    </row>
    <row customHeight="1" ht="11.25">
      <c r="A95" s="373" t="s">
        <v>16</v>
      </c>
      <c r="B95" s="0" t="s">
        <v>2658</v>
      </c>
      <c r="C95" s="0" t="s">
        <v>2659</v>
      </c>
      <c r="D95" s="0" t="s">
        <v>2675</v>
      </c>
      <c r="E95" s="0" t="s">
        <v>2676</v>
      </c>
      <c r="F95" s="0" t="s">
        <v>2459</v>
      </c>
      <c r="G95" s="0" t="s">
        <v>2677</v>
      </c>
    </row>
    <row customHeight="1" ht="11.25">
      <c r="A96" s="373" t="s">
        <v>16</v>
      </c>
      <c r="B96" s="0" t="s">
        <v>2658</v>
      </c>
      <c r="C96" s="0" t="s">
        <v>2659</v>
      </c>
      <c r="D96" s="0" t="s">
        <v>2678</v>
      </c>
      <c r="E96" s="0" t="s">
        <v>2679</v>
      </c>
      <c r="F96" s="0" t="s">
        <v>2459</v>
      </c>
      <c r="G96" s="0" t="s">
        <v>2680</v>
      </c>
    </row>
    <row customHeight="1" ht="11.25">
      <c r="A97" s="373" t="s">
        <v>16</v>
      </c>
      <c r="B97" s="0" t="s">
        <v>2658</v>
      </c>
      <c r="C97" s="0" t="s">
        <v>2659</v>
      </c>
      <c r="D97" s="0" t="s">
        <v>2681</v>
      </c>
      <c r="E97" s="0" t="s">
        <v>2682</v>
      </c>
      <c r="F97" s="0" t="s">
        <v>2459</v>
      </c>
      <c r="G97" s="0" t="s">
        <v>2683</v>
      </c>
    </row>
    <row customHeight="1" ht="11.25">
      <c r="A98" s="373" t="s">
        <v>16</v>
      </c>
      <c r="B98" s="0" t="s">
        <v>2658</v>
      </c>
      <c r="C98" s="0" t="s">
        <v>2659</v>
      </c>
      <c r="D98" s="0" t="s">
        <v>2684</v>
      </c>
      <c r="E98" s="0" t="s">
        <v>2685</v>
      </c>
      <c r="F98" s="0" t="s">
        <v>2459</v>
      </c>
      <c r="G98" s="0" t="s">
        <v>2686</v>
      </c>
    </row>
    <row customHeight="1" ht="11.25">
      <c r="A99" s="373" t="s">
        <v>16</v>
      </c>
      <c r="B99" s="0" t="s">
        <v>2658</v>
      </c>
      <c r="C99" s="0" t="s">
        <v>2659</v>
      </c>
      <c r="D99" s="0" t="s">
        <v>2687</v>
      </c>
      <c r="E99" s="0" t="s">
        <v>2688</v>
      </c>
      <c r="F99" s="0" t="s">
        <v>2459</v>
      </c>
      <c r="G99" s="0" t="s">
        <v>2689</v>
      </c>
    </row>
    <row customHeight="1" ht="11.25">
      <c r="A100" s="373" t="s">
        <v>16</v>
      </c>
      <c r="B100" s="0" t="s">
        <v>2658</v>
      </c>
      <c r="C100" s="0" t="s">
        <v>2659</v>
      </c>
      <c r="D100" s="0" t="s">
        <v>2690</v>
      </c>
      <c r="E100" s="0" t="s">
        <v>2691</v>
      </c>
      <c r="F100" s="0" t="s">
        <v>2459</v>
      </c>
      <c r="G100" s="0" t="s">
        <v>2692</v>
      </c>
    </row>
    <row customHeight="1" ht="11.25">
      <c r="A101" s="373" t="s">
        <v>16</v>
      </c>
      <c r="B101" s="0" t="s">
        <v>2658</v>
      </c>
      <c r="C101" s="0" t="s">
        <v>2659</v>
      </c>
      <c r="D101" s="0" t="s">
        <v>2658</v>
      </c>
      <c r="E101" s="0" t="s">
        <v>2659</v>
      </c>
      <c r="F101" s="0" t="s">
        <v>2466</v>
      </c>
      <c r="G101" s="0" t="s">
        <v>2693</v>
      </c>
    </row>
    <row customHeight="1" ht="11.25">
      <c r="A102" s="373" t="s">
        <v>16</v>
      </c>
      <c r="B102" s="0" t="s">
        <v>2658</v>
      </c>
      <c r="C102" s="0" t="s">
        <v>2659</v>
      </c>
      <c r="D102" s="0" t="s">
        <v>2694</v>
      </c>
      <c r="E102" s="0" t="s">
        <v>2695</v>
      </c>
      <c r="F102" s="0" t="s">
        <v>2459</v>
      </c>
      <c r="G102" s="0" t="s">
        <v>2696</v>
      </c>
    </row>
    <row customHeight="1" ht="11.25">
      <c r="A103" s="373" t="s">
        <v>16</v>
      </c>
      <c r="B103" s="0" t="s">
        <v>2658</v>
      </c>
      <c r="C103" s="0" t="s">
        <v>2659</v>
      </c>
      <c r="D103" s="0" t="s">
        <v>2697</v>
      </c>
      <c r="E103" s="0" t="s">
        <v>2698</v>
      </c>
      <c r="F103" s="0" t="s">
        <v>2459</v>
      </c>
      <c r="G103" s="0" t="s">
        <v>2699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D028B-7E24-D68A-8CB6-D183B9E82611}"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2700</v>
      </c>
      <c r="B1" s="835" t="s">
        <v>2701</v>
      </c>
      <c r="C1" s="1159" t="s">
        <v>2702</v>
      </c>
      <c r="D1" s="835" t="s">
        <v>2703</v>
      </c>
      <c r="E1" s="835" t="s">
        <v>2704</v>
      </c>
      <c r="F1" s="1159" t="s">
        <v>2705</v>
      </c>
      <c r="G1" s="1159" t="s">
        <v>2706</v>
      </c>
      <c r="H1" s="1159" t="s">
        <v>2707</v>
      </c>
      <c r="I1" s="1159" t="s">
        <v>2708</v>
      </c>
    </row>
    <row customHeight="1" ht="11.25">
      <c r="A2" s="1691" t="s">
        <v>98</v>
      </c>
      <c r="B2" s="1691" t="s">
        <v>2709</v>
      </c>
      <c r="C2" s="1691" t="s">
        <v>28</v>
      </c>
      <c r="D2" s="1691" t="s">
        <v>2710</v>
      </c>
      <c r="E2" s="1691" t="s">
        <v>2711</v>
      </c>
      <c r="F2" s="1691" t="s">
        <v>28</v>
      </c>
      <c r="G2" s="1691" t="s">
        <v>28</v>
      </c>
      <c r="H2" s="1691" t="s">
        <v>28</v>
      </c>
      <c r="I2" s="1691" t="s">
        <v>28</v>
      </c>
    </row>
    <row customHeight="1" ht="11.25">
      <c r="A3" s="1691" t="s">
        <v>108</v>
      </c>
      <c r="B3" s="1691" t="s">
        <v>2712</v>
      </c>
      <c r="C3" s="1691" t="s">
        <v>28</v>
      </c>
      <c r="D3" s="1691" t="s">
        <v>2713</v>
      </c>
      <c r="E3" s="1691" t="s">
        <v>2714</v>
      </c>
      <c r="F3" s="1691" t="s">
        <v>28</v>
      </c>
      <c r="G3" s="1691" t="s">
        <v>28</v>
      </c>
      <c r="H3" s="1691" t="s">
        <v>28</v>
      </c>
      <c r="I3" s="1691" t="s">
        <v>28</v>
      </c>
    </row>
    <row customHeight="1" ht="11.25">
      <c r="A4" s="1691" t="s">
        <v>89</v>
      </c>
      <c r="B4" s="1691" t="s">
        <v>2715</v>
      </c>
      <c r="C4" s="1691" t="s">
        <v>28</v>
      </c>
      <c r="D4" s="1691" t="s">
        <v>2716</v>
      </c>
      <c r="E4" s="1691" t="s">
        <v>2717</v>
      </c>
      <c r="F4" s="1691" t="s">
        <v>28</v>
      </c>
      <c r="G4" s="1691" t="s">
        <v>28</v>
      </c>
      <c r="H4" s="1691" t="s">
        <v>28</v>
      </c>
      <c r="I4" s="1691" t="s">
        <v>28</v>
      </c>
    </row>
    <row customHeight="1" ht="11.25">
      <c r="A5" s="1691" t="s">
        <v>90</v>
      </c>
      <c r="B5" s="1691" t="s">
        <v>2718</v>
      </c>
      <c r="C5" s="1691" t="s">
        <v>28</v>
      </c>
      <c r="D5" s="1691" t="s">
        <v>2713</v>
      </c>
      <c r="E5" s="1691" t="s">
        <v>2714</v>
      </c>
      <c r="F5" s="1691" t="s">
        <v>28</v>
      </c>
      <c r="G5" s="1691" t="s">
        <v>28</v>
      </c>
      <c r="H5" s="1691" t="s">
        <v>28</v>
      </c>
      <c r="I5" s="1691" t="s">
        <v>28</v>
      </c>
    </row>
    <row customHeight="1" ht="11.25">
      <c r="A6" s="1691" t="s">
        <v>109</v>
      </c>
      <c r="B6" s="1691" t="s">
        <v>2719</v>
      </c>
      <c r="C6" s="1691" t="s">
        <v>28</v>
      </c>
      <c r="D6" s="1691" t="s">
        <v>2713</v>
      </c>
      <c r="E6" s="1691" t="s">
        <v>2714</v>
      </c>
      <c r="F6" s="1691" t="s">
        <v>28</v>
      </c>
      <c r="G6" s="1691" t="s">
        <v>28</v>
      </c>
      <c r="H6" s="1691" t="s">
        <v>28</v>
      </c>
      <c r="I6"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2D8F6-31E4-A1B9-D60A-7FFA55F7F2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8DBD2-4E94-4378-C8B6-2E5DC5811B2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98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37AB4-0BFD-8206-79CA-E823D05EBC0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2720</v>
      </c>
    </row>
    <row customHeight="1" ht="11.25">
      <c r="A2" s="64" t="s">
        <v>97</v>
      </c>
      <c r="B2" s="64" t="s">
        <v>2721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6D3F5-2E7E-F98A-FFE9-FCBAAAB144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2722</v>
      </c>
      <c r="B1" s="835" t="s">
        <v>2723</v>
      </c>
    </row>
    <row customHeight="1" ht="11.25">
      <c r="A2" s="835">
        <v>4213775</v>
      </c>
      <c r="B2" s="835" t="s">
        <v>1227</v>
      </c>
    </row>
    <row customHeight="1" ht="11.25">
      <c r="A3" s="835">
        <v>4213784</v>
      </c>
      <c r="B3" s="835" t="s">
        <v>1262</v>
      </c>
    </row>
    <row customHeight="1" ht="11.25">
      <c r="A4" s="835">
        <v>4213781</v>
      </c>
      <c r="B4" s="835" t="s">
        <v>1255</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1395</v>
      </c>
    </row>
    <row customHeight="1" ht="11.25">
      <c r="A10" s="835">
        <v>4213783</v>
      </c>
      <c r="B10" s="835" t="s">
        <v>1410</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6A983-06A5-16DA-E46A-1ED44927145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2722</v>
      </c>
      <c r="B1" s="835" t="s">
        <v>2724</v>
      </c>
    </row>
    <row customHeight="1" ht="11.25">
      <c r="A2" s="835" t="s">
        <v>2725</v>
      </c>
      <c r="B2" s="835" t="s">
        <v>1509</v>
      </c>
    </row>
    <row customHeight="1" ht="11.25">
      <c r="A3" s="835" t="s">
        <v>2726</v>
      </c>
      <c r="B3" s="835" t="s">
        <v>1519</v>
      </c>
    </row>
    <row customHeight="1" ht="11.25">
      <c r="A4" s="835" t="s">
        <v>2727</v>
      </c>
      <c r="B4" s="835" t="s">
        <v>1528</v>
      </c>
    </row>
    <row customHeight="1" ht="11.25">
      <c r="A5" s="835" t="s">
        <v>2728</v>
      </c>
      <c r="B5" s="835" t="s">
        <v>1537</v>
      </c>
    </row>
    <row customHeight="1" ht="11.25">
      <c r="A6" s="835" t="s">
        <v>2729</v>
      </c>
      <c r="B6" s="835" t="s">
        <v>1543</v>
      </c>
    </row>
    <row customHeight="1" ht="11.25">
      <c r="A7" s="835" t="s">
        <v>2730</v>
      </c>
      <c r="B7" s="835" t="s">
        <v>1551</v>
      </c>
    </row>
    <row customHeight="1" ht="11.25">
      <c r="A8" s="835" t="s">
        <v>2731</v>
      </c>
      <c r="B8" s="835"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1AD36-DA37-1F76-A45F-1ECAE8D1F05F}"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3" t="s">
        <v>2447</v>
      </c>
      <c r="B1" s="373" t="s">
        <v>2448</v>
      </c>
      <c r="C1" s="373" t="s">
        <v>2449</v>
      </c>
      <c r="D1" s="373" t="s">
        <v>2450</v>
      </c>
      <c r="E1" s="0" t="s">
        <v>2451</v>
      </c>
      <c r="F1" s="0" t="s">
        <v>2452</v>
      </c>
      <c r="G1" s="0" t="s">
        <v>2453</v>
      </c>
    </row>
    <row customHeight="1" ht="11.25">
      <c r="A2" s="0" t="s">
        <v>16</v>
      </c>
      <c r="B2" s="0" t="s">
        <v>99</v>
      </c>
      <c r="C2" s="0" t="s">
        <v>100</v>
      </c>
      <c r="D2" s="0" t="s">
        <v>99</v>
      </c>
      <c r="E2" s="0" t="s">
        <v>100</v>
      </c>
      <c r="F2" s="0" t="s">
        <v>2454</v>
      </c>
      <c r="G2" s="0" t="s">
        <v>98</v>
      </c>
    </row>
    <row customHeight="1" ht="11.25">
      <c r="A3" s="0" t="s">
        <v>16</v>
      </c>
      <c r="B3" s="0" t="s">
        <v>2455</v>
      </c>
      <c r="C3" s="0" t="s">
        <v>2456</v>
      </c>
      <c r="D3" s="0" t="s">
        <v>2457</v>
      </c>
      <c r="E3" s="0" t="s">
        <v>2458</v>
      </c>
      <c r="F3" s="0" t="s">
        <v>2459</v>
      </c>
      <c r="G3" s="0" t="s">
        <v>108</v>
      </c>
    </row>
    <row customHeight="1" ht="11.25">
      <c r="A4" s="0" t="s">
        <v>16</v>
      </c>
      <c r="B4" s="0" t="s">
        <v>2455</v>
      </c>
      <c r="C4" s="0" t="s">
        <v>2456</v>
      </c>
      <c r="D4" s="0" t="s">
        <v>2460</v>
      </c>
      <c r="E4" s="0" t="s">
        <v>2461</v>
      </c>
      <c r="F4" s="0" t="s">
        <v>2459</v>
      </c>
      <c r="G4" s="0" t="s">
        <v>89</v>
      </c>
    </row>
    <row customHeight="1" ht="11.25">
      <c r="A5" s="0" t="s">
        <v>16</v>
      </c>
      <c r="B5" s="0" t="s">
        <v>2455</v>
      </c>
      <c r="C5" s="0" t="s">
        <v>2456</v>
      </c>
      <c r="D5" s="0" t="s">
        <v>2462</v>
      </c>
      <c r="E5" s="0" t="s">
        <v>2463</v>
      </c>
      <c r="F5" s="0" t="s">
        <v>2459</v>
      </c>
      <c r="G5" s="0" t="s">
        <v>90</v>
      </c>
    </row>
    <row customHeight="1" ht="11.25">
      <c r="A6" s="0" t="s">
        <v>16</v>
      </c>
      <c r="B6" s="0" t="s">
        <v>2455</v>
      </c>
      <c r="C6" s="0" t="s">
        <v>2456</v>
      </c>
      <c r="D6" s="0" t="s">
        <v>2464</v>
      </c>
      <c r="E6" s="0" t="s">
        <v>2465</v>
      </c>
      <c r="F6" s="0" t="s">
        <v>2459</v>
      </c>
      <c r="G6" s="0" t="s">
        <v>109</v>
      </c>
    </row>
    <row customHeight="1" ht="11.25">
      <c r="A7" s="0" t="s">
        <v>16</v>
      </c>
      <c r="B7" s="0" t="s">
        <v>2455</v>
      </c>
      <c r="C7" s="0" t="s">
        <v>2456</v>
      </c>
      <c r="D7" s="0" t="s">
        <v>2455</v>
      </c>
      <c r="E7" s="0" t="s">
        <v>2456</v>
      </c>
      <c r="F7" s="0" t="s">
        <v>2466</v>
      </c>
      <c r="G7" s="0" t="s">
        <v>91</v>
      </c>
    </row>
    <row customHeight="1" ht="11.25">
      <c r="A8" s="0" t="s">
        <v>16</v>
      </c>
      <c r="B8" s="0" t="s">
        <v>2455</v>
      </c>
      <c r="C8" s="0" t="s">
        <v>2456</v>
      </c>
      <c r="D8" s="0" t="s">
        <v>2467</v>
      </c>
      <c r="E8" s="0" t="s">
        <v>2468</v>
      </c>
      <c r="F8" s="0" t="s">
        <v>2459</v>
      </c>
      <c r="G8" s="0" t="s">
        <v>92</v>
      </c>
    </row>
    <row customHeight="1" ht="11.25">
      <c r="A9" s="0" t="s">
        <v>16</v>
      </c>
      <c r="B9" s="0" t="s">
        <v>2455</v>
      </c>
      <c r="C9" s="0" t="s">
        <v>2456</v>
      </c>
      <c r="D9" s="0" t="s">
        <v>2469</v>
      </c>
      <c r="E9" s="0" t="s">
        <v>2470</v>
      </c>
      <c r="F9" s="0" t="s">
        <v>2459</v>
      </c>
      <c r="G9" s="0" t="s">
        <v>110</v>
      </c>
    </row>
    <row customHeight="1" ht="11.25">
      <c r="A10" s="0" t="s">
        <v>16</v>
      </c>
      <c r="B10" s="0" t="s">
        <v>2455</v>
      </c>
      <c r="C10" s="0" t="s">
        <v>2456</v>
      </c>
      <c r="D10" s="0" t="s">
        <v>2471</v>
      </c>
      <c r="E10" s="0" t="s">
        <v>2472</v>
      </c>
      <c r="F10" s="0" t="s">
        <v>2459</v>
      </c>
      <c r="G10" s="0" t="s">
        <v>146</v>
      </c>
    </row>
    <row customHeight="1" ht="11.25">
      <c r="A11" s="0" t="s">
        <v>16</v>
      </c>
      <c r="B11" s="0" t="s">
        <v>2455</v>
      </c>
      <c r="C11" s="0" t="s">
        <v>2456</v>
      </c>
      <c r="D11" s="0" t="s">
        <v>2473</v>
      </c>
      <c r="E11" s="0" t="s">
        <v>2474</v>
      </c>
      <c r="F11" s="0" t="s">
        <v>2459</v>
      </c>
      <c r="G11" s="0" t="s">
        <v>147</v>
      </c>
    </row>
    <row customHeight="1" ht="11.25">
      <c r="A12" s="0" t="s">
        <v>16</v>
      </c>
      <c r="B12" s="0" t="s">
        <v>2455</v>
      </c>
      <c r="C12" s="0" t="s">
        <v>2456</v>
      </c>
      <c r="D12" s="0" t="s">
        <v>2475</v>
      </c>
      <c r="E12" s="0" t="s">
        <v>2476</v>
      </c>
      <c r="F12" s="0" t="s">
        <v>2459</v>
      </c>
      <c r="G12" s="0" t="s">
        <v>148</v>
      </c>
    </row>
    <row customHeight="1" ht="11.25">
      <c r="A13" s="0" t="s">
        <v>16</v>
      </c>
      <c r="B13" s="0" t="s">
        <v>2455</v>
      </c>
      <c r="C13" s="0" t="s">
        <v>2456</v>
      </c>
      <c r="D13" s="0" t="s">
        <v>2477</v>
      </c>
      <c r="E13" s="0" t="s">
        <v>2478</v>
      </c>
      <c r="F13" s="0" t="s">
        <v>2459</v>
      </c>
      <c r="G13" s="0" t="s">
        <v>149</v>
      </c>
    </row>
    <row customHeight="1" ht="11.25">
      <c r="A14" s="0" t="s">
        <v>16</v>
      </c>
      <c r="B14" s="0" t="s">
        <v>2455</v>
      </c>
      <c r="C14" s="0" t="s">
        <v>2456</v>
      </c>
      <c r="D14" s="0" t="s">
        <v>2479</v>
      </c>
      <c r="E14" s="0" t="s">
        <v>2480</v>
      </c>
      <c r="F14" s="0" t="s">
        <v>2459</v>
      </c>
      <c r="G14" s="0" t="s">
        <v>150</v>
      </c>
    </row>
    <row customHeight="1" ht="11.25">
      <c r="A15" s="0" t="s">
        <v>16</v>
      </c>
      <c r="B15" s="0" t="s">
        <v>2455</v>
      </c>
      <c r="C15" s="0" t="s">
        <v>2456</v>
      </c>
      <c r="D15" s="0" t="s">
        <v>2481</v>
      </c>
      <c r="E15" s="0" t="s">
        <v>2482</v>
      </c>
      <c r="F15" s="0" t="s">
        <v>2459</v>
      </c>
      <c r="G15" s="0" t="s">
        <v>151</v>
      </c>
    </row>
    <row customHeight="1" ht="11.25">
      <c r="A16" s="0" t="s">
        <v>16</v>
      </c>
      <c r="B16" s="0" t="s">
        <v>2483</v>
      </c>
      <c r="C16" s="0" t="s">
        <v>2484</v>
      </c>
      <c r="D16" s="0" t="s">
        <v>2485</v>
      </c>
      <c r="E16" s="0" t="s">
        <v>2486</v>
      </c>
      <c r="F16" s="0" t="s">
        <v>2459</v>
      </c>
      <c r="G16" s="0" t="s">
        <v>1470</v>
      </c>
    </row>
    <row customHeight="1" ht="11.25">
      <c r="A17" s="0" t="s">
        <v>16</v>
      </c>
      <c r="B17" s="0" t="s">
        <v>2483</v>
      </c>
      <c r="C17" s="0" t="s">
        <v>2484</v>
      </c>
      <c r="D17" s="0" t="s">
        <v>2487</v>
      </c>
      <c r="E17" s="0" t="s">
        <v>2488</v>
      </c>
      <c r="F17" s="0" t="s">
        <v>2459</v>
      </c>
      <c r="G17" s="0" t="s">
        <v>1476</v>
      </c>
    </row>
    <row customHeight="1" ht="11.25">
      <c r="A18" s="0" t="s">
        <v>16</v>
      </c>
      <c r="B18" s="0" t="s">
        <v>2483</v>
      </c>
      <c r="C18" s="0" t="s">
        <v>2484</v>
      </c>
      <c r="D18" s="0" t="s">
        <v>2483</v>
      </c>
      <c r="E18" s="0" t="s">
        <v>2484</v>
      </c>
      <c r="F18" s="0" t="s">
        <v>2466</v>
      </c>
      <c r="G18" s="0" t="s">
        <v>1488</v>
      </c>
    </row>
    <row customHeight="1" ht="11.25">
      <c r="A19" s="0" t="s">
        <v>16</v>
      </c>
      <c r="B19" s="0" t="s">
        <v>2483</v>
      </c>
      <c r="C19" s="0" t="s">
        <v>2484</v>
      </c>
      <c r="D19" s="0" t="s">
        <v>2489</v>
      </c>
      <c r="E19" s="0" t="s">
        <v>2490</v>
      </c>
      <c r="F19" s="0" t="s">
        <v>2459</v>
      </c>
      <c r="G19" s="0" t="s">
        <v>1502</v>
      </c>
    </row>
    <row customHeight="1" ht="11.25">
      <c r="A20" s="0" t="s">
        <v>16</v>
      </c>
      <c r="B20" s="0" t="s">
        <v>2483</v>
      </c>
      <c r="C20" s="0" t="s">
        <v>2484</v>
      </c>
      <c r="D20" s="0" t="s">
        <v>2491</v>
      </c>
      <c r="E20" s="0" t="s">
        <v>2492</v>
      </c>
      <c r="F20" s="0" t="s">
        <v>2459</v>
      </c>
      <c r="G20" s="0" t="s">
        <v>1514</v>
      </c>
    </row>
    <row customHeight="1" ht="11.25">
      <c r="A21" s="0" t="s">
        <v>16</v>
      </c>
      <c r="B21" s="0" t="s">
        <v>2483</v>
      </c>
      <c r="C21" s="0" t="s">
        <v>2484</v>
      </c>
      <c r="D21" s="0" t="s">
        <v>2493</v>
      </c>
      <c r="E21" s="0" t="s">
        <v>2494</v>
      </c>
      <c r="F21" s="0" t="s">
        <v>2459</v>
      </c>
      <c r="G21" s="0" t="s">
        <v>1523</v>
      </c>
    </row>
    <row customHeight="1" ht="11.25">
      <c r="A22" s="0" t="s">
        <v>16</v>
      </c>
      <c r="B22" s="0" t="s">
        <v>2483</v>
      </c>
      <c r="C22" s="0" t="s">
        <v>2484</v>
      </c>
      <c r="D22" s="0" t="s">
        <v>2495</v>
      </c>
      <c r="E22" s="0" t="s">
        <v>2496</v>
      </c>
      <c r="F22" s="0" t="s">
        <v>2459</v>
      </c>
      <c r="G22" s="0" t="s">
        <v>1539</v>
      </c>
    </row>
    <row customHeight="1" ht="11.25">
      <c r="A23" s="0" t="s">
        <v>16</v>
      </c>
      <c r="B23" s="0" t="s">
        <v>2497</v>
      </c>
      <c r="C23" s="0" t="s">
        <v>2498</v>
      </c>
      <c r="D23" s="0" t="s">
        <v>2499</v>
      </c>
      <c r="E23" s="0" t="s">
        <v>2500</v>
      </c>
      <c r="F23" s="0" t="s">
        <v>2459</v>
      </c>
      <c r="G23" s="0" t="s">
        <v>1546</v>
      </c>
    </row>
    <row customHeight="1" ht="11.25">
      <c r="A24" s="0" t="s">
        <v>16</v>
      </c>
      <c r="B24" s="0" t="s">
        <v>2497</v>
      </c>
      <c r="C24" s="0" t="s">
        <v>2498</v>
      </c>
      <c r="D24" s="0" t="s">
        <v>2501</v>
      </c>
      <c r="E24" s="0" t="s">
        <v>2502</v>
      </c>
      <c r="F24" s="0" t="s">
        <v>2459</v>
      </c>
      <c r="G24" s="0" t="s">
        <v>1554</v>
      </c>
    </row>
    <row customHeight="1" ht="11.25">
      <c r="A25" s="0" t="s">
        <v>16</v>
      </c>
      <c r="B25" s="0" t="s">
        <v>2497</v>
      </c>
      <c r="C25" s="0" t="s">
        <v>2498</v>
      </c>
      <c r="D25" s="0" t="s">
        <v>2503</v>
      </c>
      <c r="E25" s="0" t="s">
        <v>2504</v>
      </c>
      <c r="F25" s="0" t="s">
        <v>2459</v>
      </c>
      <c r="G25" s="0" t="s">
        <v>1561</v>
      </c>
    </row>
    <row customHeight="1" ht="11.25">
      <c r="A26" s="0" t="s">
        <v>16</v>
      </c>
      <c r="B26" s="0" t="s">
        <v>2497</v>
      </c>
      <c r="C26" s="0" t="s">
        <v>2498</v>
      </c>
      <c r="D26" s="0" t="s">
        <v>2505</v>
      </c>
      <c r="E26" s="0" t="s">
        <v>2506</v>
      </c>
      <c r="F26" s="0" t="s">
        <v>2459</v>
      </c>
      <c r="G26" s="0" t="s">
        <v>1565</v>
      </c>
    </row>
    <row customHeight="1" ht="11.25">
      <c r="A27" s="0" t="s">
        <v>16</v>
      </c>
      <c r="B27" s="0" t="s">
        <v>2497</v>
      </c>
      <c r="C27" s="0" t="s">
        <v>2498</v>
      </c>
      <c r="D27" s="0" t="s">
        <v>2507</v>
      </c>
      <c r="E27" s="0" t="s">
        <v>2508</v>
      </c>
      <c r="F27" s="0" t="s">
        <v>2459</v>
      </c>
      <c r="G27" s="0" t="s">
        <v>1570</v>
      </c>
    </row>
    <row customHeight="1" ht="11.25">
      <c r="A28" s="0" t="s">
        <v>16</v>
      </c>
      <c r="B28" s="0" t="s">
        <v>2497</v>
      </c>
      <c r="C28" s="0" t="s">
        <v>2498</v>
      </c>
      <c r="D28" s="0" t="s">
        <v>2509</v>
      </c>
      <c r="E28" s="0" t="s">
        <v>2510</v>
      </c>
      <c r="F28" s="0" t="s">
        <v>2459</v>
      </c>
      <c r="G28" s="0" t="s">
        <v>1578</v>
      </c>
    </row>
    <row customHeight="1" ht="11.25">
      <c r="A29" s="0" t="s">
        <v>16</v>
      </c>
      <c r="B29" s="0" t="s">
        <v>2497</v>
      </c>
      <c r="C29" s="0" t="s">
        <v>2498</v>
      </c>
      <c r="D29" s="0" t="s">
        <v>2497</v>
      </c>
      <c r="E29" s="0" t="s">
        <v>2498</v>
      </c>
      <c r="F29" s="0" t="s">
        <v>2466</v>
      </c>
      <c r="G29" s="0" t="s">
        <v>1580</v>
      </c>
    </row>
    <row customHeight="1" ht="11.25">
      <c r="A30" s="0" t="s">
        <v>16</v>
      </c>
      <c r="B30" s="0" t="s">
        <v>2497</v>
      </c>
      <c r="C30" s="0" t="s">
        <v>2498</v>
      </c>
      <c r="D30" s="0" t="s">
        <v>2511</v>
      </c>
      <c r="E30" s="0" t="s">
        <v>2512</v>
      </c>
      <c r="F30" s="0" t="s">
        <v>2459</v>
      </c>
      <c r="G30" s="0" t="s">
        <v>1583</v>
      </c>
    </row>
    <row customHeight="1" ht="11.25">
      <c r="A31" s="0" t="s">
        <v>16</v>
      </c>
      <c r="B31" s="0" t="s">
        <v>2497</v>
      </c>
      <c r="C31" s="0" t="s">
        <v>2498</v>
      </c>
      <c r="D31" s="0" t="s">
        <v>2513</v>
      </c>
      <c r="E31" s="0" t="s">
        <v>2514</v>
      </c>
      <c r="F31" s="0" t="s">
        <v>2459</v>
      </c>
      <c r="G31" s="0" t="s">
        <v>1588</v>
      </c>
    </row>
    <row customHeight="1" ht="11.25">
      <c r="A32" s="0" t="s">
        <v>16</v>
      </c>
      <c r="B32" s="0" t="s">
        <v>2497</v>
      </c>
      <c r="C32" s="0" t="s">
        <v>2498</v>
      </c>
      <c r="D32" s="0" t="s">
        <v>2515</v>
      </c>
      <c r="E32" s="0" t="s">
        <v>2516</v>
      </c>
      <c r="F32" s="0" t="s">
        <v>2459</v>
      </c>
      <c r="G32" s="0" t="s">
        <v>1590</v>
      </c>
    </row>
    <row customHeight="1" ht="11.25">
      <c r="A33" s="0" t="s">
        <v>16</v>
      </c>
      <c r="B33" s="0" t="s">
        <v>2497</v>
      </c>
      <c r="C33" s="0" t="s">
        <v>2498</v>
      </c>
      <c r="D33" s="0" t="s">
        <v>2517</v>
      </c>
      <c r="E33" s="0" t="s">
        <v>2518</v>
      </c>
      <c r="F33" s="0" t="s">
        <v>2459</v>
      </c>
      <c r="G33" s="0" t="s">
        <v>1592</v>
      </c>
    </row>
    <row customHeight="1" ht="11.25">
      <c r="A34" s="0" t="s">
        <v>16</v>
      </c>
      <c r="B34" s="0" t="s">
        <v>2519</v>
      </c>
      <c r="C34" s="0" t="s">
        <v>2520</v>
      </c>
      <c r="D34" s="0" t="s">
        <v>2521</v>
      </c>
      <c r="E34" s="0" t="s">
        <v>2522</v>
      </c>
      <c r="F34" s="0" t="s">
        <v>2459</v>
      </c>
      <c r="G34" s="0" t="s">
        <v>1594</v>
      </c>
    </row>
    <row customHeight="1" ht="11.25">
      <c r="A35" s="0" t="s">
        <v>16</v>
      </c>
      <c r="B35" s="0" t="s">
        <v>2519</v>
      </c>
      <c r="C35" s="0" t="s">
        <v>2520</v>
      </c>
      <c r="D35" s="0" t="s">
        <v>2523</v>
      </c>
      <c r="E35" s="0" t="s">
        <v>2524</v>
      </c>
      <c r="F35" s="0" t="s">
        <v>2459</v>
      </c>
      <c r="G35" s="0" t="s">
        <v>1599</v>
      </c>
    </row>
    <row customHeight="1" ht="11.25">
      <c r="A36" s="0" t="s">
        <v>16</v>
      </c>
      <c r="B36" s="0" t="s">
        <v>2519</v>
      </c>
      <c r="C36" s="0" t="s">
        <v>2520</v>
      </c>
      <c r="D36" s="0" t="s">
        <v>2525</v>
      </c>
      <c r="E36" s="0" t="s">
        <v>2526</v>
      </c>
      <c r="F36" s="0" t="s">
        <v>2459</v>
      </c>
      <c r="G36" s="0" t="s">
        <v>1604</v>
      </c>
    </row>
    <row customHeight="1" ht="11.25">
      <c r="A37" s="0" t="s">
        <v>16</v>
      </c>
      <c r="B37" s="0" t="s">
        <v>2519</v>
      </c>
      <c r="C37" s="0" t="s">
        <v>2520</v>
      </c>
      <c r="D37" s="0" t="s">
        <v>2527</v>
      </c>
      <c r="E37" s="0" t="s">
        <v>2528</v>
      </c>
      <c r="F37" s="0" t="s">
        <v>2459</v>
      </c>
      <c r="G37" s="0" t="s">
        <v>1608</v>
      </c>
    </row>
    <row customHeight="1" ht="11.25">
      <c r="A38" s="0" t="s">
        <v>16</v>
      </c>
      <c r="B38" s="0" t="s">
        <v>2519</v>
      </c>
      <c r="C38" s="0" t="s">
        <v>2520</v>
      </c>
      <c r="D38" s="0" t="s">
        <v>2529</v>
      </c>
      <c r="E38" s="0" t="s">
        <v>2530</v>
      </c>
      <c r="F38" s="0" t="s">
        <v>2459</v>
      </c>
      <c r="G38" s="0" t="s">
        <v>1616</v>
      </c>
    </row>
    <row customHeight="1" ht="11.25">
      <c r="A39" s="0" t="s">
        <v>16</v>
      </c>
      <c r="B39" s="0" t="s">
        <v>2519</v>
      </c>
      <c r="C39" s="0" t="s">
        <v>2520</v>
      </c>
      <c r="D39" s="0" t="s">
        <v>2531</v>
      </c>
      <c r="E39" s="0" t="s">
        <v>2532</v>
      </c>
      <c r="F39" s="0" t="s">
        <v>2459</v>
      </c>
      <c r="G39" s="0" t="s">
        <v>1622</v>
      </c>
    </row>
    <row customHeight="1" ht="11.25">
      <c r="A40" s="0" t="s">
        <v>16</v>
      </c>
      <c r="B40" s="0" t="s">
        <v>2519</v>
      </c>
      <c r="C40" s="0" t="s">
        <v>2520</v>
      </c>
      <c r="D40" s="0" t="s">
        <v>2533</v>
      </c>
      <c r="E40" s="0" t="s">
        <v>2534</v>
      </c>
      <c r="F40" s="0" t="s">
        <v>2459</v>
      </c>
      <c r="G40" s="0" t="s">
        <v>1627</v>
      </c>
    </row>
    <row customHeight="1" ht="11.25">
      <c r="A41" s="0" t="s">
        <v>16</v>
      </c>
      <c r="B41" s="0" t="s">
        <v>2519</v>
      </c>
      <c r="C41" s="0" t="s">
        <v>2520</v>
      </c>
      <c r="D41" s="0" t="s">
        <v>2535</v>
      </c>
      <c r="E41" s="0" t="s">
        <v>2536</v>
      </c>
      <c r="F41" s="0" t="s">
        <v>2459</v>
      </c>
      <c r="G41" s="0" t="s">
        <v>1631</v>
      </c>
    </row>
    <row customHeight="1" ht="11.25">
      <c r="A42" s="0" t="s">
        <v>16</v>
      </c>
      <c r="B42" s="0" t="s">
        <v>2519</v>
      </c>
      <c r="C42" s="0" t="s">
        <v>2520</v>
      </c>
      <c r="D42" s="0" t="s">
        <v>2519</v>
      </c>
      <c r="E42" s="0" t="s">
        <v>2520</v>
      </c>
      <c r="F42" s="0" t="s">
        <v>2466</v>
      </c>
      <c r="G42" s="0" t="s">
        <v>1634</v>
      </c>
    </row>
    <row customHeight="1" ht="11.25">
      <c r="A43" s="0" t="s">
        <v>16</v>
      </c>
      <c r="B43" s="0" t="s">
        <v>2519</v>
      </c>
      <c r="C43" s="0" t="s">
        <v>2520</v>
      </c>
      <c r="D43" s="0" t="s">
        <v>2537</v>
      </c>
      <c r="E43" s="0" t="s">
        <v>2538</v>
      </c>
      <c r="F43" s="0" t="s">
        <v>2459</v>
      </c>
      <c r="G43" s="0" t="s">
        <v>1641</v>
      </c>
    </row>
    <row customHeight="1" ht="11.25">
      <c r="A44" s="0" t="s">
        <v>16</v>
      </c>
      <c r="B44" s="0" t="s">
        <v>2539</v>
      </c>
      <c r="C44" s="0" t="s">
        <v>2540</v>
      </c>
      <c r="D44" s="0" t="s">
        <v>2541</v>
      </c>
      <c r="E44" s="0" t="s">
        <v>2542</v>
      </c>
      <c r="F44" s="0" t="s">
        <v>2459</v>
      </c>
      <c r="G44" s="0" t="s">
        <v>1650</v>
      </c>
    </row>
    <row customHeight="1" ht="11.25">
      <c r="A45" s="0" t="s">
        <v>16</v>
      </c>
      <c r="B45" s="0" t="s">
        <v>2539</v>
      </c>
      <c r="C45" s="0" t="s">
        <v>2540</v>
      </c>
      <c r="D45" s="0" t="s">
        <v>2543</v>
      </c>
      <c r="E45" s="0" t="s">
        <v>2544</v>
      </c>
      <c r="F45" s="0" t="s">
        <v>2459</v>
      </c>
      <c r="G45" s="0" t="s">
        <v>1655</v>
      </c>
    </row>
    <row customHeight="1" ht="11.25">
      <c r="A46" s="0" t="s">
        <v>16</v>
      </c>
      <c r="B46" s="0" t="s">
        <v>2539</v>
      </c>
      <c r="C46" s="0" t="s">
        <v>2540</v>
      </c>
      <c r="D46" s="0" t="s">
        <v>2545</v>
      </c>
      <c r="E46" s="0" t="s">
        <v>2546</v>
      </c>
      <c r="F46" s="0" t="s">
        <v>2459</v>
      </c>
      <c r="G46" s="0" t="s">
        <v>1659</v>
      </c>
    </row>
    <row customHeight="1" ht="11.25">
      <c r="A47" s="0" t="s">
        <v>16</v>
      </c>
      <c r="B47" s="0" t="s">
        <v>2539</v>
      </c>
      <c r="C47" s="0" t="s">
        <v>2540</v>
      </c>
      <c r="D47" s="0" t="s">
        <v>2539</v>
      </c>
      <c r="E47" s="0" t="s">
        <v>2540</v>
      </c>
      <c r="F47" s="0" t="s">
        <v>2466</v>
      </c>
      <c r="G47" s="0" t="s">
        <v>1665</v>
      </c>
    </row>
    <row customHeight="1" ht="11.25">
      <c r="A48" s="0" t="s">
        <v>16</v>
      </c>
      <c r="B48" s="0" t="s">
        <v>2539</v>
      </c>
      <c r="C48" s="0" t="s">
        <v>2540</v>
      </c>
      <c r="D48" s="0" t="s">
        <v>2547</v>
      </c>
      <c r="E48" s="0" t="s">
        <v>2548</v>
      </c>
      <c r="F48" s="0" t="s">
        <v>2459</v>
      </c>
      <c r="G48" s="0" t="s">
        <v>1670</v>
      </c>
    </row>
    <row customHeight="1" ht="11.25">
      <c r="A49" s="0" t="s">
        <v>16</v>
      </c>
      <c r="B49" s="0" t="s">
        <v>2539</v>
      </c>
      <c r="C49" s="0" t="s">
        <v>2540</v>
      </c>
      <c r="D49" s="0" t="s">
        <v>2549</v>
      </c>
      <c r="E49" s="0" t="s">
        <v>2550</v>
      </c>
      <c r="F49" s="0" t="s">
        <v>2459</v>
      </c>
      <c r="G49" s="0" t="s">
        <v>1673</v>
      </c>
    </row>
    <row customHeight="1" ht="11.25">
      <c r="A50" s="0" t="s">
        <v>16</v>
      </c>
      <c r="B50" s="0" t="s">
        <v>2539</v>
      </c>
      <c r="C50" s="0" t="s">
        <v>2540</v>
      </c>
      <c r="D50" s="0" t="s">
        <v>2551</v>
      </c>
      <c r="E50" s="0" t="s">
        <v>2552</v>
      </c>
      <c r="F50" s="0" t="s">
        <v>2459</v>
      </c>
      <c r="G50" s="0" t="s">
        <v>1676</v>
      </c>
    </row>
    <row customHeight="1" ht="11.25">
      <c r="A51" s="0" t="s">
        <v>16</v>
      </c>
      <c r="B51" s="0" t="s">
        <v>2539</v>
      </c>
      <c r="C51" s="0" t="s">
        <v>2540</v>
      </c>
      <c r="D51" s="0" t="s">
        <v>2553</v>
      </c>
      <c r="E51" s="0" t="s">
        <v>2554</v>
      </c>
      <c r="F51" s="0" t="s">
        <v>2459</v>
      </c>
      <c r="G51" s="0" t="s">
        <v>1680</v>
      </c>
    </row>
    <row customHeight="1" ht="11.25">
      <c r="A52" s="0" t="s">
        <v>16</v>
      </c>
      <c r="B52" s="0" t="s">
        <v>2555</v>
      </c>
      <c r="C52" s="0" t="s">
        <v>2556</v>
      </c>
      <c r="D52" s="0" t="s">
        <v>2557</v>
      </c>
      <c r="E52" s="0" t="s">
        <v>2558</v>
      </c>
      <c r="F52" s="0" t="s">
        <v>2459</v>
      </c>
      <c r="G52" s="0" t="s">
        <v>1684</v>
      </c>
    </row>
    <row customHeight="1" ht="11.25">
      <c r="A53" s="0" t="s">
        <v>16</v>
      </c>
      <c r="B53" s="0" t="s">
        <v>2555</v>
      </c>
      <c r="C53" s="0" t="s">
        <v>2556</v>
      </c>
      <c r="D53" s="0" t="s">
        <v>2559</v>
      </c>
      <c r="E53" s="0" t="s">
        <v>2560</v>
      </c>
      <c r="F53" s="0" t="s">
        <v>2459</v>
      </c>
      <c r="G53" s="0" t="s">
        <v>1686</v>
      </c>
    </row>
    <row customHeight="1" ht="11.25">
      <c r="A54" s="0" t="s">
        <v>16</v>
      </c>
      <c r="B54" s="0" t="s">
        <v>2555</v>
      </c>
      <c r="C54" s="0" t="s">
        <v>2556</v>
      </c>
      <c r="D54" s="0" t="s">
        <v>2561</v>
      </c>
      <c r="E54" s="0" t="s">
        <v>2562</v>
      </c>
      <c r="F54" s="0" t="s">
        <v>2459</v>
      </c>
      <c r="G54" s="0" t="s">
        <v>1689</v>
      </c>
    </row>
    <row customHeight="1" ht="11.25">
      <c r="A55" s="0" t="s">
        <v>16</v>
      </c>
      <c r="B55" s="0" t="s">
        <v>2555</v>
      </c>
      <c r="C55" s="0" t="s">
        <v>2556</v>
      </c>
      <c r="D55" s="0" t="s">
        <v>2563</v>
      </c>
      <c r="E55" s="0" t="s">
        <v>2564</v>
      </c>
      <c r="F55" s="0" t="s">
        <v>2459</v>
      </c>
      <c r="G55" s="0" t="s">
        <v>1693</v>
      </c>
    </row>
    <row customHeight="1" ht="11.25">
      <c r="A56" s="0" t="s">
        <v>16</v>
      </c>
      <c r="B56" s="0" t="s">
        <v>2555</v>
      </c>
      <c r="C56" s="0" t="s">
        <v>2556</v>
      </c>
      <c r="D56" s="0" t="s">
        <v>2565</v>
      </c>
      <c r="E56" s="0" t="s">
        <v>2566</v>
      </c>
      <c r="F56" s="0" t="s">
        <v>2459</v>
      </c>
      <c r="G56" s="0" t="s">
        <v>1696</v>
      </c>
    </row>
    <row customHeight="1" ht="11.25">
      <c r="A57" s="0" t="s">
        <v>16</v>
      </c>
      <c r="B57" s="0" t="s">
        <v>2555</v>
      </c>
      <c r="C57" s="0" t="s">
        <v>2556</v>
      </c>
      <c r="D57" s="0" t="s">
        <v>2567</v>
      </c>
      <c r="E57" s="0" t="s">
        <v>2568</v>
      </c>
      <c r="F57" s="0" t="s">
        <v>2459</v>
      </c>
      <c r="G57" s="0" t="s">
        <v>1699</v>
      </c>
    </row>
    <row customHeight="1" ht="11.25">
      <c r="A58" s="0" t="s">
        <v>16</v>
      </c>
      <c r="B58" s="0" t="s">
        <v>2555</v>
      </c>
      <c r="C58" s="0" t="s">
        <v>2556</v>
      </c>
      <c r="D58" s="0" t="s">
        <v>2555</v>
      </c>
      <c r="E58" s="0" t="s">
        <v>2556</v>
      </c>
      <c r="F58" s="0" t="s">
        <v>2466</v>
      </c>
      <c r="G58" s="0" t="s">
        <v>1702</v>
      </c>
    </row>
    <row customHeight="1" ht="11.25">
      <c r="A59" s="0" t="s">
        <v>16</v>
      </c>
      <c r="B59" s="0" t="s">
        <v>2555</v>
      </c>
      <c r="C59" s="0" t="s">
        <v>2556</v>
      </c>
      <c r="D59" s="0" t="s">
        <v>2569</v>
      </c>
      <c r="E59" s="0" t="s">
        <v>2570</v>
      </c>
      <c r="F59" s="0" t="s">
        <v>2459</v>
      </c>
      <c r="G59" s="0" t="s">
        <v>1706</v>
      </c>
    </row>
    <row customHeight="1" ht="11.25">
      <c r="A60" s="0" t="s">
        <v>16</v>
      </c>
      <c r="B60" s="0" t="s">
        <v>2555</v>
      </c>
      <c r="C60" s="0" t="s">
        <v>2556</v>
      </c>
      <c r="D60" s="0" t="s">
        <v>2571</v>
      </c>
      <c r="E60" s="0" t="s">
        <v>2572</v>
      </c>
      <c r="F60" s="0" t="s">
        <v>2459</v>
      </c>
      <c r="G60" s="0" t="s">
        <v>1709</v>
      </c>
    </row>
    <row customHeight="1" ht="11.25">
      <c r="A61" s="0" t="s">
        <v>16</v>
      </c>
      <c r="B61" s="0" t="s">
        <v>2555</v>
      </c>
      <c r="C61" s="0" t="s">
        <v>2556</v>
      </c>
      <c r="D61" s="0" t="s">
        <v>2573</v>
      </c>
      <c r="E61" s="0" t="s">
        <v>2574</v>
      </c>
      <c r="F61" s="0" t="s">
        <v>2459</v>
      </c>
      <c r="G61" s="0" t="s">
        <v>2575</v>
      </c>
    </row>
    <row customHeight="1" ht="11.25">
      <c r="A62" s="0" t="s">
        <v>16</v>
      </c>
      <c r="B62" s="0" t="s">
        <v>2555</v>
      </c>
      <c r="C62" s="0" t="s">
        <v>2556</v>
      </c>
      <c r="D62" s="0" t="s">
        <v>2576</v>
      </c>
      <c r="E62" s="0" t="s">
        <v>2577</v>
      </c>
      <c r="F62" s="0" t="s">
        <v>2459</v>
      </c>
      <c r="G62" s="0" t="s">
        <v>2578</v>
      </c>
    </row>
    <row customHeight="1" ht="11.25">
      <c r="A63" s="0" t="s">
        <v>16</v>
      </c>
      <c r="B63" s="0" t="s">
        <v>2555</v>
      </c>
      <c r="C63" s="0" t="s">
        <v>2556</v>
      </c>
      <c r="D63" s="0" t="s">
        <v>2579</v>
      </c>
      <c r="E63" s="0" t="s">
        <v>2580</v>
      </c>
      <c r="F63" s="0" t="s">
        <v>2459</v>
      </c>
      <c r="G63" s="0" t="s">
        <v>2581</v>
      </c>
    </row>
    <row customHeight="1" ht="11.25">
      <c r="A64" s="0" t="s">
        <v>16</v>
      </c>
      <c r="B64" s="0" t="s">
        <v>2582</v>
      </c>
      <c r="C64" s="0" t="s">
        <v>2583</v>
      </c>
      <c r="D64" s="0" t="s">
        <v>2584</v>
      </c>
      <c r="E64" s="0" t="s">
        <v>2585</v>
      </c>
      <c r="F64" s="0" t="s">
        <v>2459</v>
      </c>
      <c r="G64" s="0" t="s">
        <v>2586</v>
      </c>
    </row>
    <row customHeight="1" ht="11.25">
      <c r="A65" s="0" t="s">
        <v>16</v>
      </c>
      <c r="B65" s="0" t="s">
        <v>2582</v>
      </c>
      <c r="C65" s="0" t="s">
        <v>2583</v>
      </c>
      <c r="D65" s="0" t="s">
        <v>2587</v>
      </c>
      <c r="E65" s="0" t="s">
        <v>2588</v>
      </c>
      <c r="F65" s="0" t="s">
        <v>2459</v>
      </c>
      <c r="G65" s="0" t="s">
        <v>2589</v>
      </c>
    </row>
    <row customHeight="1" ht="11.25">
      <c r="A66" s="0" t="s">
        <v>16</v>
      </c>
      <c r="B66" s="0" t="s">
        <v>2582</v>
      </c>
      <c r="C66" s="0" t="s">
        <v>2583</v>
      </c>
      <c r="D66" s="0" t="s">
        <v>2590</v>
      </c>
      <c r="E66" s="0" t="s">
        <v>2591</v>
      </c>
      <c r="F66" s="0" t="s">
        <v>2459</v>
      </c>
      <c r="G66" s="0" t="s">
        <v>2592</v>
      </c>
    </row>
    <row customHeight="1" ht="11.25">
      <c r="A67" s="0" t="s">
        <v>16</v>
      </c>
      <c r="B67" s="0" t="s">
        <v>2582</v>
      </c>
      <c r="C67" s="0" t="s">
        <v>2583</v>
      </c>
      <c r="D67" s="0" t="s">
        <v>2593</v>
      </c>
      <c r="E67" s="0" t="s">
        <v>2594</v>
      </c>
      <c r="F67" s="0" t="s">
        <v>2459</v>
      </c>
      <c r="G67" s="0" t="s">
        <v>2027</v>
      </c>
    </row>
    <row customHeight="1" ht="11.25">
      <c r="A68" s="0" t="s">
        <v>16</v>
      </c>
      <c r="B68" s="0" t="s">
        <v>2582</v>
      </c>
      <c r="C68" s="0" t="s">
        <v>2583</v>
      </c>
      <c r="D68" s="0" t="s">
        <v>2595</v>
      </c>
      <c r="E68" s="0" t="s">
        <v>2596</v>
      </c>
      <c r="F68" s="0" t="s">
        <v>2459</v>
      </c>
      <c r="G68" s="0" t="s">
        <v>2597</v>
      </c>
    </row>
    <row customHeight="1" ht="11.25">
      <c r="A69" s="0" t="s">
        <v>16</v>
      </c>
      <c r="B69" s="0" t="s">
        <v>2582</v>
      </c>
      <c r="C69" s="0" t="s">
        <v>2583</v>
      </c>
      <c r="D69" s="0" t="s">
        <v>2598</v>
      </c>
      <c r="E69" s="0" t="s">
        <v>2599</v>
      </c>
      <c r="F69" s="0" t="s">
        <v>2459</v>
      </c>
      <c r="G69" s="0" t="s">
        <v>2230</v>
      </c>
    </row>
    <row customHeight="1" ht="11.25">
      <c r="A70" s="0" t="s">
        <v>16</v>
      </c>
      <c r="B70" s="0" t="s">
        <v>2582</v>
      </c>
      <c r="C70" s="0" t="s">
        <v>2583</v>
      </c>
      <c r="D70" s="0" t="s">
        <v>2600</v>
      </c>
      <c r="E70" s="0" t="s">
        <v>2601</v>
      </c>
      <c r="F70" s="0" t="s">
        <v>2459</v>
      </c>
      <c r="G70" s="0" t="s">
        <v>2602</v>
      </c>
    </row>
    <row customHeight="1" ht="11.25">
      <c r="A71" s="0" t="s">
        <v>16</v>
      </c>
      <c r="B71" s="0" t="s">
        <v>2582</v>
      </c>
      <c r="C71" s="0" t="s">
        <v>2583</v>
      </c>
      <c r="D71" s="0" t="s">
        <v>2582</v>
      </c>
      <c r="E71" s="0" t="s">
        <v>2583</v>
      </c>
      <c r="F71" s="0" t="s">
        <v>2466</v>
      </c>
      <c r="G71" s="0" t="s">
        <v>2603</v>
      </c>
    </row>
    <row customHeight="1" ht="11.25">
      <c r="A72" s="0" t="s">
        <v>16</v>
      </c>
      <c r="B72" s="0" t="s">
        <v>2582</v>
      </c>
      <c r="C72" s="0" t="s">
        <v>2583</v>
      </c>
      <c r="D72" s="0" t="s">
        <v>2604</v>
      </c>
      <c r="E72" s="0" t="s">
        <v>2605</v>
      </c>
      <c r="F72" s="0" t="s">
        <v>2459</v>
      </c>
      <c r="G72" s="0" t="s">
        <v>2606</v>
      </c>
    </row>
    <row customHeight="1" ht="11.25">
      <c r="A73" s="0" t="s">
        <v>16</v>
      </c>
      <c r="B73" s="0" t="s">
        <v>2582</v>
      </c>
      <c r="C73" s="0" t="s">
        <v>2583</v>
      </c>
      <c r="D73" s="0" t="s">
        <v>2607</v>
      </c>
      <c r="E73" s="0" t="s">
        <v>2608</v>
      </c>
      <c r="F73" s="0" t="s">
        <v>2459</v>
      </c>
      <c r="G73" s="0" t="s">
        <v>2609</v>
      </c>
    </row>
    <row customHeight="1" ht="11.25">
      <c r="A74" s="0" t="s">
        <v>16</v>
      </c>
      <c r="B74" s="0" t="s">
        <v>2610</v>
      </c>
      <c r="C74" s="0" t="s">
        <v>2611</v>
      </c>
      <c r="D74" s="0" t="s">
        <v>2612</v>
      </c>
      <c r="E74" s="0" t="s">
        <v>2613</v>
      </c>
      <c r="F74" s="0" t="s">
        <v>2459</v>
      </c>
      <c r="G74" s="0" t="s">
        <v>2614</v>
      </c>
    </row>
    <row customHeight="1" ht="11.25">
      <c r="A75" s="0" t="s">
        <v>16</v>
      </c>
      <c r="B75" s="0" t="s">
        <v>2610</v>
      </c>
      <c r="C75" s="0" t="s">
        <v>2611</v>
      </c>
      <c r="D75" s="0" t="s">
        <v>2615</v>
      </c>
      <c r="E75" s="0" t="s">
        <v>2616</v>
      </c>
      <c r="F75" s="0" t="s">
        <v>2459</v>
      </c>
      <c r="G75" s="0" t="s">
        <v>2617</v>
      </c>
    </row>
    <row customHeight="1" ht="11.25">
      <c r="A76" s="0" t="s">
        <v>16</v>
      </c>
      <c r="B76" s="0" t="s">
        <v>2610</v>
      </c>
      <c r="C76" s="0" t="s">
        <v>2611</v>
      </c>
      <c r="D76" s="0" t="s">
        <v>2618</v>
      </c>
      <c r="E76" s="0" t="s">
        <v>2619</v>
      </c>
      <c r="F76" s="0" t="s">
        <v>2459</v>
      </c>
      <c r="G76" s="0" t="s">
        <v>2620</v>
      </c>
    </row>
    <row customHeight="1" ht="11.25">
      <c r="A77" s="0" t="s">
        <v>16</v>
      </c>
      <c r="B77" s="0" t="s">
        <v>2610</v>
      </c>
      <c r="C77" s="0" t="s">
        <v>2611</v>
      </c>
      <c r="D77" s="0" t="s">
        <v>2621</v>
      </c>
      <c r="E77" s="0" t="s">
        <v>2622</v>
      </c>
      <c r="F77" s="0" t="s">
        <v>2459</v>
      </c>
      <c r="G77" s="0" t="s">
        <v>2623</v>
      </c>
    </row>
    <row customHeight="1" ht="11.25">
      <c r="A78" s="0" t="s">
        <v>16</v>
      </c>
      <c r="B78" s="0" t="s">
        <v>2610</v>
      </c>
      <c r="C78" s="0" t="s">
        <v>2611</v>
      </c>
      <c r="D78" s="0" t="s">
        <v>2610</v>
      </c>
      <c r="E78" s="0" t="s">
        <v>2611</v>
      </c>
      <c r="F78" s="0" t="s">
        <v>2466</v>
      </c>
      <c r="G78" s="0" t="s">
        <v>2624</v>
      </c>
    </row>
    <row customHeight="1" ht="11.25">
      <c r="A79" s="0" t="s">
        <v>16</v>
      </c>
      <c r="B79" s="0" t="s">
        <v>2610</v>
      </c>
      <c r="C79" s="0" t="s">
        <v>2611</v>
      </c>
      <c r="D79" s="0" t="s">
        <v>2625</v>
      </c>
      <c r="E79" s="0" t="s">
        <v>2626</v>
      </c>
      <c r="F79" s="0" t="s">
        <v>2459</v>
      </c>
      <c r="G79" s="0" t="s">
        <v>2627</v>
      </c>
    </row>
    <row customHeight="1" ht="11.25">
      <c r="A80" s="0" t="s">
        <v>16</v>
      </c>
      <c r="B80" s="0" t="s">
        <v>2610</v>
      </c>
      <c r="C80" s="0" t="s">
        <v>2611</v>
      </c>
      <c r="D80" s="0" t="s">
        <v>2628</v>
      </c>
      <c r="E80" s="0" t="s">
        <v>2629</v>
      </c>
      <c r="F80" s="0" t="s">
        <v>2459</v>
      </c>
      <c r="G80" s="0" t="s">
        <v>2630</v>
      </c>
    </row>
    <row customHeight="1" ht="11.25">
      <c r="A81" s="0" t="s">
        <v>16</v>
      </c>
      <c r="B81" s="0" t="s">
        <v>2610</v>
      </c>
      <c r="C81" s="0" t="s">
        <v>2611</v>
      </c>
      <c r="D81" s="0" t="s">
        <v>2631</v>
      </c>
      <c r="E81" s="0" t="s">
        <v>2632</v>
      </c>
      <c r="F81" s="0" t="s">
        <v>2459</v>
      </c>
      <c r="G81" s="0" t="s">
        <v>2633</v>
      </c>
    </row>
    <row customHeight="1" ht="11.25">
      <c r="A82" s="0" t="s">
        <v>16</v>
      </c>
      <c r="B82" s="0" t="s">
        <v>2634</v>
      </c>
      <c r="C82" s="0" t="s">
        <v>2635</v>
      </c>
      <c r="D82" s="0" t="s">
        <v>2636</v>
      </c>
      <c r="E82" s="0" t="s">
        <v>2637</v>
      </c>
      <c r="F82" s="0" t="s">
        <v>2459</v>
      </c>
      <c r="G82" s="0" t="s">
        <v>2638</v>
      </c>
    </row>
    <row customHeight="1" ht="11.25">
      <c r="A83" s="0" t="s">
        <v>16</v>
      </c>
      <c r="B83" s="0" t="s">
        <v>2634</v>
      </c>
      <c r="C83" s="0" t="s">
        <v>2635</v>
      </c>
      <c r="D83" s="0" t="s">
        <v>2639</v>
      </c>
      <c r="E83" s="0" t="s">
        <v>2640</v>
      </c>
      <c r="F83" s="0" t="s">
        <v>2459</v>
      </c>
      <c r="G83" s="0" t="s">
        <v>2641</v>
      </c>
    </row>
    <row customHeight="1" ht="11.25">
      <c r="A84" s="0" t="s">
        <v>16</v>
      </c>
      <c r="B84" s="0" t="s">
        <v>2634</v>
      </c>
      <c r="C84" s="0" t="s">
        <v>2635</v>
      </c>
      <c r="D84" s="0" t="s">
        <v>2642</v>
      </c>
      <c r="E84" s="0" t="s">
        <v>2643</v>
      </c>
      <c r="F84" s="0" t="s">
        <v>2459</v>
      </c>
      <c r="G84" s="0" t="s">
        <v>2644</v>
      </c>
    </row>
    <row customHeight="1" ht="11.25">
      <c r="A85" s="0" t="s">
        <v>16</v>
      </c>
      <c r="B85" s="0" t="s">
        <v>2634</v>
      </c>
      <c r="C85" s="0" t="s">
        <v>2635</v>
      </c>
      <c r="D85" s="0" t="s">
        <v>2645</v>
      </c>
      <c r="E85" s="0" t="s">
        <v>2646</v>
      </c>
      <c r="F85" s="0" t="s">
        <v>2459</v>
      </c>
      <c r="G85" s="0" t="s">
        <v>2647</v>
      </c>
    </row>
    <row customHeight="1" ht="11.25">
      <c r="A86" s="0" t="s">
        <v>16</v>
      </c>
      <c r="B86" s="0" t="s">
        <v>2634</v>
      </c>
      <c r="C86" s="0" t="s">
        <v>2635</v>
      </c>
      <c r="D86" s="0" t="s">
        <v>2648</v>
      </c>
      <c r="E86" s="0" t="s">
        <v>2649</v>
      </c>
      <c r="F86" s="0" t="s">
        <v>2459</v>
      </c>
      <c r="G86" s="0" t="s">
        <v>2650</v>
      </c>
    </row>
    <row customHeight="1" ht="11.25">
      <c r="A87" s="0" t="s">
        <v>16</v>
      </c>
      <c r="B87" s="0" t="s">
        <v>2634</v>
      </c>
      <c r="C87" s="0" t="s">
        <v>2635</v>
      </c>
      <c r="D87" s="0" t="s">
        <v>2634</v>
      </c>
      <c r="E87" s="0" t="s">
        <v>2635</v>
      </c>
      <c r="F87" s="0" t="s">
        <v>2466</v>
      </c>
      <c r="G87" s="0" t="s">
        <v>2651</v>
      </c>
    </row>
    <row customHeight="1" ht="11.25">
      <c r="A88" s="0" t="s">
        <v>16</v>
      </c>
      <c r="B88" s="0" t="s">
        <v>2634</v>
      </c>
      <c r="C88" s="0" t="s">
        <v>2635</v>
      </c>
      <c r="D88" s="0" t="s">
        <v>2652</v>
      </c>
      <c r="E88" s="0" t="s">
        <v>2653</v>
      </c>
      <c r="F88" s="0" t="s">
        <v>2459</v>
      </c>
      <c r="G88" s="0" t="s">
        <v>2654</v>
      </c>
    </row>
    <row customHeight="1" ht="11.25">
      <c r="A89" s="0" t="s">
        <v>16</v>
      </c>
      <c r="B89" s="0" t="s">
        <v>2634</v>
      </c>
      <c r="C89" s="0" t="s">
        <v>2635</v>
      </c>
      <c r="D89" s="0" t="s">
        <v>2655</v>
      </c>
      <c r="E89" s="0" t="s">
        <v>2656</v>
      </c>
      <c r="F89" s="0" t="s">
        <v>2459</v>
      </c>
      <c r="G89" s="0" t="s">
        <v>2657</v>
      </c>
    </row>
    <row customHeight="1" ht="11.25">
      <c r="A90" s="0" t="s">
        <v>16</v>
      </c>
      <c r="B90" s="0" t="s">
        <v>2658</v>
      </c>
      <c r="C90" s="0" t="s">
        <v>2659</v>
      </c>
      <c r="D90" s="0" t="s">
        <v>2660</v>
      </c>
      <c r="E90" s="0" t="s">
        <v>2661</v>
      </c>
      <c r="F90" s="0" t="s">
        <v>2459</v>
      </c>
      <c r="G90" s="0" t="s">
        <v>2662</v>
      </c>
    </row>
    <row customHeight="1" ht="11.25">
      <c r="A91" s="0" t="s">
        <v>16</v>
      </c>
      <c r="B91" s="0" t="s">
        <v>2658</v>
      </c>
      <c r="C91" s="0" t="s">
        <v>2659</v>
      </c>
      <c r="D91" s="0" t="s">
        <v>2663</v>
      </c>
      <c r="E91" s="0" t="s">
        <v>2664</v>
      </c>
      <c r="F91" s="0" t="s">
        <v>2459</v>
      </c>
      <c r="G91" s="0" t="s">
        <v>2665</v>
      </c>
    </row>
    <row customHeight="1" ht="11.25">
      <c r="A92" s="0" t="s">
        <v>16</v>
      </c>
      <c r="B92" s="0" t="s">
        <v>2658</v>
      </c>
      <c r="C92" s="0" t="s">
        <v>2659</v>
      </c>
      <c r="D92" s="0" t="s">
        <v>2666</v>
      </c>
      <c r="E92" s="0" t="s">
        <v>2667</v>
      </c>
      <c r="F92" s="0" t="s">
        <v>2459</v>
      </c>
      <c r="G92" s="0" t="s">
        <v>2668</v>
      </c>
    </row>
    <row customHeight="1" ht="11.25">
      <c r="A93" s="0" t="s">
        <v>16</v>
      </c>
      <c r="B93" s="0" t="s">
        <v>2658</v>
      </c>
      <c r="C93" s="0" t="s">
        <v>2659</v>
      </c>
      <c r="D93" s="0" t="s">
        <v>2669</v>
      </c>
      <c r="E93" s="0" t="s">
        <v>2670</v>
      </c>
      <c r="F93" s="0" t="s">
        <v>2459</v>
      </c>
      <c r="G93" s="0" t="s">
        <v>2671</v>
      </c>
    </row>
    <row customHeight="1" ht="11.25">
      <c r="A94" s="0" t="s">
        <v>16</v>
      </c>
      <c r="B94" s="0" t="s">
        <v>2658</v>
      </c>
      <c r="C94" s="0" t="s">
        <v>2659</v>
      </c>
      <c r="D94" s="0" t="s">
        <v>2672</v>
      </c>
      <c r="E94" s="0" t="s">
        <v>2673</v>
      </c>
      <c r="F94" s="0" t="s">
        <v>2459</v>
      </c>
      <c r="G94" s="0" t="s">
        <v>2674</v>
      </c>
    </row>
    <row customHeight="1" ht="11.25">
      <c r="A95" s="0" t="s">
        <v>16</v>
      </c>
      <c r="B95" s="0" t="s">
        <v>2658</v>
      </c>
      <c r="C95" s="0" t="s">
        <v>2659</v>
      </c>
      <c r="D95" s="0" t="s">
        <v>2675</v>
      </c>
      <c r="E95" s="0" t="s">
        <v>2676</v>
      </c>
      <c r="F95" s="0" t="s">
        <v>2459</v>
      </c>
      <c r="G95" s="0" t="s">
        <v>2677</v>
      </c>
    </row>
    <row customHeight="1" ht="11.25">
      <c r="A96" s="0" t="s">
        <v>16</v>
      </c>
      <c r="B96" s="0" t="s">
        <v>2658</v>
      </c>
      <c r="C96" s="0" t="s">
        <v>2659</v>
      </c>
      <c r="D96" s="0" t="s">
        <v>2678</v>
      </c>
      <c r="E96" s="0" t="s">
        <v>2679</v>
      </c>
      <c r="F96" s="0" t="s">
        <v>2459</v>
      </c>
      <c r="G96" s="0" t="s">
        <v>2680</v>
      </c>
    </row>
    <row customHeight="1" ht="11.25">
      <c r="A97" s="0" t="s">
        <v>16</v>
      </c>
      <c r="B97" s="0" t="s">
        <v>2658</v>
      </c>
      <c r="C97" s="0" t="s">
        <v>2659</v>
      </c>
      <c r="D97" s="0" t="s">
        <v>2681</v>
      </c>
      <c r="E97" s="0" t="s">
        <v>2682</v>
      </c>
      <c r="F97" s="0" t="s">
        <v>2459</v>
      </c>
      <c r="G97" s="0" t="s">
        <v>2683</v>
      </c>
    </row>
    <row customHeight="1" ht="11.25">
      <c r="A98" s="0" t="s">
        <v>16</v>
      </c>
      <c r="B98" s="0" t="s">
        <v>2658</v>
      </c>
      <c r="C98" s="0" t="s">
        <v>2659</v>
      </c>
      <c r="D98" s="0" t="s">
        <v>2684</v>
      </c>
      <c r="E98" s="0" t="s">
        <v>2685</v>
      </c>
      <c r="F98" s="0" t="s">
        <v>2459</v>
      </c>
      <c r="G98" s="0" t="s">
        <v>2686</v>
      </c>
    </row>
    <row customHeight="1" ht="11.25">
      <c r="A99" s="0" t="s">
        <v>16</v>
      </c>
      <c r="B99" s="0" t="s">
        <v>2658</v>
      </c>
      <c r="C99" s="0" t="s">
        <v>2659</v>
      </c>
      <c r="D99" s="0" t="s">
        <v>2687</v>
      </c>
      <c r="E99" s="0" t="s">
        <v>2688</v>
      </c>
      <c r="F99" s="0" t="s">
        <v>2459</v>
      </c>
      <c r="G99" s="0" t="s">
        <v>2689</v>
      </c>
    </row>
    <row customHeight="1" ht="11.25">
      <c r="A100" s="0" t="s">
        <v>16</v>
      </c>
      <c r="B100" s="0" t="s">
        <v>2658</v>
      </c>
      <c r="C100" s="0" t="s">
        <v>2659</v>
      </c>
      <c r="D100" s="0" t="s">
        <v>2690</v>
      </c>
      <c r="E100" s="0" t="s">
        <v>2691</v>
      </c>
      <c r="F100" s="0" t="s">
        <v>2459</v>
      </c>
      <c r="G100" s="0" t="s">
        <v>2692</v>
      </c>
    </row>
    <row customHeight="1" ht="11.25">
      <c r="A101" s="0" t="s">
        <v>16</v>
      </c>
      <c r="B101" s="0" t="s">
        <v>2658</v>
      </c>
      <c r="C101" s="0" t="s">
        <v>2659</v>
      </c>
      <c r="D101" s="0" t="s">
        <v>2658</v>
      </c>
      <c r="E101" s="0" t="s">
        <v>2659</v>
      </c>
      <c r="F101" s="0" t="s">
        <v>2466</v>
      </c>
      <c r="G101" s="0" t="s">
        <v>2693</v>
      </c>
    </row>
    <row customHeight="1" ht="11.25">
      <c r="A102" s="0" t="s">
        <v>16</v>
      </c>
      <c r="B102" s="0" t="s">
        <v>2658</v>
      </c>
      <c r="C102" s="0" t="s">
        <v>2659</v>
      </c>
      <c r="D102" s="0" t="s">
        <v>2694</v>
      </c>
      <c r="E102" s="0" t="s">
        <v>2695</v>
      </c>
      <c r="F102" s="0" t="s">
        <v>2459</v>
      </c>
      <c r="G102" s="0" t="s">
        <v>2696</v>
      </c>
    </row>
    <row customHeight="1" ht="11.25">
      <c r="A103" s="0" t="s">
        <v>16</v>
      </c>
      <c r="B103" s="0" t="s">
        <v>2658</v>
      </c>
      <c r="C103" s="0" t="s">
        <v>2659</v>
      </c>
      <c r="D103" s="0" t="s">
        <v>2697</v>
      </c>
      <c r="E103" s="0" t="s">
        <v>2698</v>
      </c>
      <c r="F103" s="0" t="s">
        <v>2459</v>
      </c>
      <c r="G103" s="0" t="s">
        <v>2699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D2C88-AE1B-93AF-07AE-B90D5B54E62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2732</v>
      </c>
      <c r="B1" s="835" t="s">
        <v>2733</v>
      </c>
      <c r="C1" s="835" t="s">
        <v>1173</v>
      </c>
    </row>
    <row customHeight="1" ht="11.25">
      <c r="A2" s="835">
        <v>4189678</v>
      </c>
      <c r="B2" s="835" t="s">
        <v>2734</v>
      </c>
      <c r="C2" s="835" t="s">
        <v>2735</v>
      </c>
    </row>
    <row customHeight="1" ht="11.25">
      <c r="A3" s="835">
        <v>4190415</v>
      </c>
      <c r="B3" s="835" t="s">
        <v>2736</v>
      </c>
      <c r="C3" s="835" t="s">
        <v>2735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61523-9BAE-01AC-4F3B-22A72951C3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2737</v>
      </c>
      <c r="B1" s="163" t="s">
        <v>2738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0F7D1-29EA-AD67-7C88-53C03A0570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2739</v>
      </c>
      <c r="B1" s="0" t="b">
        <v>1</v>
      </c>
    </row>
    <row customHeight="1" ht="11.25">
      <c r="A2" s="0" t="s">
        <v>2740</v>
      </c>
      <c r="B2" s="0" t="b">
        <v>0</v>
      </c>
    </row>
    <row customHeight="1" ht="11.25">
      <c r="A3" s="0" t="s">
        <v>2741</v>
      </c>
      <c r="B3" s="0" t="b">
        <v>0</v>
      </c>
    </row>
    <row customHeight="1" ht="11.25">
      <c r="A4" s="0" t="s">
        <v>2742</v>
      </c>
      <c r="B4" s="0" t="b">
        <v>1</v>
      </c>
    </row>
    <row customHeight="1" ht="11.25">
      <c r="A5" s="0" t="s">
        <v>2743</v>
      </c>
      <c r="B5" s="0" t="b">
        <v>0</v>
      </c>
    </row>
    <row customHeight="1" ht="11.25">
      <c r="A6" s="0" t="s">
        <v>2744</v>
      </c>
      <c r="B6" s="0" t="b">
        <v>0</v>
      </c>
    </row>
    <row customHeight="1" ht="11.25">
      <c r="A7" s="0" t="s">
        <v>2745</v>
      </c>
      <c r="B7" s="0" t="b">
        <v>0</v>
      </c>
    </row>
    <row customHeight="1" ht="11.25">
      <c r="A8" s="0" t="s">
        <v>2746</v>
      </c>
      <c r="B8" s="0" t="b">
        <v>0</v>
      </c>
    </row>
    <row customHeight="1" ht="11.25">
      <c r="A9" s="0" t="s">
        <v>2747</v>
      </c>
      <c r="B9" s="0" t="b">
        <v>0</v>
      </c>
    </row>
    <row customHeight="1" ht="11.25">
      <c r="A10" s="0" t="s">
        <v>2748</v>
      </c>
      <c r="B10" s="0" t="b">
        <v>0</v>
      </c>
    </row>
    <row customHeight="1" ht="11.25">
      <c r="A11" s="0" t="s">
        <v>2749</v>
      </c>
      <c r="B11" s="0" t="b">
        <v>0</v>
      </c>
    </row>
    <row customHeight="1" ht="11.25">
      <c r="A12" s="0" t="s">
        <v>2750</v>
      </c>
      <c r="B12" s="0" t="b">
        <v>0</v>
      </c>
    </row>
    <row customHeight="1" ht="11.25">
      <c r="A13" s="0" t="s">
        <v>2751</v>
      </c>
      <c r="B13" s="0" t="b">
        <v>0</v>
      </c>
    </row>
    <row customHeight="1" ht="11.25">
      <c r="A14" s="0" t="s">
        <v>2752</v>
      </c>
      <c r="B14" s="0" t="b">
        <v>1</v>
      </c>
    </row>
    <row customHeight="1" ht="11.25">
      <c r="A15" s="0" t="s">
        <v>2753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4C55E-3169-EB63-78C2-5145802431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8C6BB-A108-9919-CD67-6E2578780C6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2754</v>
      </c>
      <c r="B1" s="67" t="s">
        <v>2755</v>
      </c>
    </row>
    <row customHeight="1" ht="11.25">
      <c r="A2" s="64" t="s">
        <v>2756</v>
      </c>
      <c r="B2" s="64" t="s">
        <v>2757</v>
      </c>
    </row>
    <row customHeight="1" ht="11.25">
      <c r="A3" s="64" t="s">
        <v>2758</v>
      </c>
      <c r="B3" s="64" t="s">
        <v>2759</v>
      </c>
    </row>
    <row customHeight="1" ht="11.25">
      <c r="A4" s="64" t="s">
        <v>2760</v>
      </c>
      <c r="B4" s="64" t="s">
        <v>2761</v>
      </c>
    </row>
    <row customHeight="1" ht="11.25">
      <c r="A5" s="64" t="s">
        <v>2762</v>
      </c>
      <c r="B5" s="64" t="s">
        <v>2763</v>
      </c>
    </row>
    <row customHeight="1" ht="11.25">
      <c r="A6" s="64" t="s">
        <v>2764</v>
      </c>
      <c r="B6" s="64" t="s">
        <v>2765</v>
      </c>
    </row>
    <row customHeight="1" ht="11.25">
      <c r="A7" s="64" t="s">
        <v>2766</v>
      </c>
      <c r="B7" s="64" t="s">
        <v>2767</v>
      </c>
    </row>
    <row customHeight="1" ht="11.25">
      <c r="A8" s="64" t="s">
        <v>2768</v>
      </c>
      <c r="B8" s="64" t="s">
        <v>2769</v>
      </c>
    </row>
    <row customHeight="1" ht="11.25">
      <c r="A9" s="64" t="s">
        <v>2770</v>
      </c>
      <c r="B9" s="64" t="s">
        <v>2771</v>
      </c>
    </row>
    <row customHeight="1" ht="11.25">
      <c r="A10" s="64" t="s">
        <v>2772</v>
      </c>
      <c r="B10" s="64" t="s">
        <v>2773</v>
      </c>
    </row>
    <row customHeight="1" ht="11.25">
      <c r="A11" s="64" t="s">
        <v>2774</v>
      </c>
      <c r="B11" s="64" t="s">
        <v>2775</v>
      </c>
    </row>
    <row customHeight="1" ht="11.25">
      <c r="A12" s="64" t="s">
        <v>2776</v>
      </c>
      <c r="B12" s="64" t="s">
        <v>2777</v>
      </c>
    </row>
    <row customHeight="1" ht="11.25">
      <c r="A13" s="64" t="s">
        <v>2778</v>
      </c>
      <c r="B13" s="64" t="s">
        <v>2779</v>
      </c>
    </row>
    <row customHeight="1" ht="11.25">
      <c r="A14" s="64" t="s">
        <v>2780</v>
      </c>
      <c r="B14" s="64" t="s">
        <v>2781</v>
      </c>
    </row>
    <row customHeight="1" ht="11.25">
      <c r="A15" s="64" t="s">
        <v>2782</v>
      </c>
      <c r="B15" s="64" t="s">
        <v>2783</v>
      </c>
    </row>
    <row customHeight="1" ht="11.25">
      <c r="A16" s="64" t="s">
        <v>2784</v>
      </c>
      <c r="B16" s="64" t="s">
        <v>2785</v>
      </c>
    </row>
    <row customHeight="1" ht="11.25">
      <c r="A17" s="64" t="s">
        <v>2786</v>
      </c>
      <c r="B17" s="64" t="s">
        <v>2787</v>
      </c>
    </row>
    <row customHeight="1" ht="11.25">
      <c r="A18" s="64" t="s">
        <v>2788</v>
      </c>
      <c r="B18" s="64" t="s">
        <v>2789</v>
      </c>
    </row>
    <row customHeight="1" ht="11.25">
      <c r="A19" s="64" t="s">
        <v>2790</v>
      </c>
      <c r="B19" s="64" t="s">
        <v>2791</v>
      </c>
    </row>
    <row customHeight="1" ht="11.25">
      <c r="A20" s="64" t="s">
        <v>2792</v>
      </c>
      <c r="B20" s="64" t="s">
        <v>2793</v>
      </c>
    </row>
    <row customHeight="1" ht="11.25">
      <c r="A21" s="64" t="s">
        <v>2794</v>
      </c>
      <c r="B21" s="64" t="s">
        <v>2795</v>
      </c>
    </row>
    <row customHeight="1" ht="11.25">
      <c r="A22" s="64" t="s">
        <v>2796</v>
      </c>
      <c r="B22" s="64" t="s">
        <v>2797</v>
      </c>
    </row>
    <row customHeight="1" ht="11.25">
      <c r="A23" s="64" t="s">
        <v>2798</v>
      </c>
      <c r="B23" s="64" t="s">
        <v>2799</v>
      </c>
    </row>
    <row customHeight="1" ht="11.25">
      <c r="A24" s="64" t="s">
        <v>2800</v>
      </c>
      <c r="B24" s="64" t="s">
        <v>2801</v>
      </c>
    </row>
    <row customHeight="1" ht="11.25">
      <c r="A25" s="64" t="s">
        <v>2802</v>
      </c>
      <c r="B25" s="64" t="s">
        <v>2803</v>
      </c>
    </row>
    <row customHeight="1" ht="11.25">
      <c r="A26" s="64" t="s">
        <v>2804</v>
      </c>
      <c r="B26" s="64" t="s">
        <v>2805</v>
      </c>
    </row>
    <row customHeight="1" ht="11.25">
      <c r="A27" s="64" t="s">
        <v>2806</v>
      </c>
      <c r="B27" s="64" t="s">
        <v>2807</v>
      </c>
    </row>
    <row customHeight="1" ht="11.25">
      <c r="A28" s="64" t="s">
        <v>2808</v>
      </c>
      <c r="B28" s="64" t="s">
        <v>2809</v>
      </c>
    </row>
    <row customHeight="1" ht="11.25">
      <c r="A29" s="64" t="s">
        <v>2810</v>
      </c>
      <c r="B29" s="64" t="s">
        <v>2811</v>
      </c>
    </row>
    <row customHeight="1" ht="11.25">
      <c r="A30" s="64" t="s">
        <v>2812</v>
      </c>
      <c r="B30" s="64" t="s">
        <v>2813</v>
      </c>
    </row>
    <row customHeight="1" ht="11.25">
      <c r="A31" s="64" t="s">
        <v>2814</v>
      </c>
      <c r="B31" s="64" t="s">
        <v>2815</v>
      </c>
    </row>
    <row customHeight="1" ht="11.25">
      <c r="A32" s="64" t="s">
        <v>2816</v>
      </c>
      <c r="B32" s="64" t="s">
        <v>2817</v>
      </c>
    </row>
    <row customHeight="1" ht="11.25">
      <c r="A33" s="64" t="s">
        <v>2818</v>
      </c>
      <c r="B33" s="64" t="s">
        <v>2819</v>
      </c>
    </row>
    <row customHeight="1" ht="11.25">
      <c r="A34" s="64" t="s">
        <v>2820</v>
      </c>
      <c r="B34" s="64" t="s">
        <v>2821</v>
      </c>
    </row>
    <row customHeight="1" ht="11.25">
      <c r="A35" s="64" t="s">
        <v>2822</v>
      </c>
      <c r="B35" s="64" t="s">
        <v>2823</v>
      </c>
    </row>
    <row customHeight="1" ht="11.25">
      <c r="A36" s="64" t="s">
        <v>2824</v>
      </c>
      <c r="B36" s="64" t="s">
        <v>2825</v>
      </c>
    </row>
    <row customHeight="1" ht="11.25">
      <c r="A37" s="64" t="s">
        <v>2826</v>
      </c>
      <c r="B37" s="64" t="s">
        <v>2827</v>
      </c>
    </row>
    <row customHeight="1" ht="11.25">
      <c r="A38" s="64" t="s">
        <v>2828</v>
      </c>
      <c r="B38" s="64" t="s">
        <v>2829</v>
      </c>
    </row>
    <row customHeight="1" ht="11.25">
      <c r="A39" s="64" t="s">
        <v>2830</v>
      </c>
      <c r="B39" s="64" t="s">
        <v>2831</v>
      </c>
    </row>
    <row customHeight="1" ht="11.25">
      <c r="A40" s="64" t="s">
        <v>2832</v>
      </c>
      <c r="B40" s="64" t="s">
        <v>2833</v>
      </c>
    </row>
    <row customHeight="1" ht="11.25">
      <c r="A41" s="64" t="s">
        <v>2834</v>
      </c>
      <c r="B41" s="64" t="s">
        <v>2835</v>
      </c>
    </row>
    <row customHeight="1" ht="11.25">
      <c r="A42" s="64" t="s">
        <v>2836</v>
      </c>
      <c r="B42" s="64" t="s">
        <v>2837</v>
      </c>
    </row>
    <row customHeight="1" ht="11.25">
      <c r="A43" s="64" t="s">
        <v>2838</v>
      </c>
      <c r="B43" s="64" t="s">
        <v>2839</v>
      </c>
    </row>
    <row customHeight="1" ht="11.25">
      <c r="A44" s="64" t="s">
        <v>2840</v>
      </c>
      <c r="B44" s="64" t="s">
        <v>2841</v>
      </c>
    </row>
    <row customHeight="1" ht="11.25">
      <c r="A45" s="64" t="s">
        <v>2842</v>
      </c>
      <c r="B45" s="64" t="s">
        <v>2843</v>
      </c>
    </row>
    <row customHeight="1" ht="11.25">
      <c r="A46" s="64" t="s">
        <v>2844</v>
      </c>
      <c r="B46" s="64" t="s">
        <v>2845</v>
      </c>
    </row>
    <row customHeight="1" ht="11.25">
      <c r="A47" s="64" t="s">
        <v>2846</v>
      </c>
      <c r="B47" s="64" t="s">
        <v>2847</v>
      </c>
    </row>
    <row customHeight="1" ht="11.25">
      <c r="A48" s="64" t="s">
        <v>2848</v>
      </c>
      <c r="B48" s="64" t="s">
        <v>2849</v>
      </c>
    </row>
    <row customHeight="1" ht="11.25">
      <c r="A49" s="64" t="s">
        <v>2850</v>
      </c>
      <c r="B49" s="64" t="s">
        <v>2851</v>
      </c>
    </row>
    <row customHeight="1" ht="11.25">
      <c r="A50" s="64" t="s">
        <v>2852</v>
      </c>
      <c r="B50" s="64" t="s">
        <v>2853</v>
      </c>
    </row>
    <row customHeight="1" ht="11.25">
      <c r="A51" s="64" t="s">
        <v>2854</v>
      </c>
      <c r="B51" s="64" t="s">
        <v>2855</v>
      </c>
    </row>
    <row customHeight="1" ht="11.25">
      <c r="A52" s="64" t="s">
        <v>2856</v>
      </c>
      <c r="B52" s="64" t="s">
        <v>2857</v>
      </c>
    </row>
    <row customHeight="1" ht="11.25">
      <c r="A53" s="64" t="s">
        <v>2858</v>
      </c>
      <c r="B53" s="64" t="s">
        <v>2859</v>
      </c>
    </row>
    <row customHeight="1" ht="11.25">
      <c r="A54" s="64" t="s">
        <v>2860</v>
      </c>
      <c r="B54" s="64" t="s">
        <v>2861</v>
      </c>
    </row>
    <row customHeight="1" ht="11.25">
      <c r="A55" s="64" t="s">
        <v>2862</v>
      </c>
      <c r="B55" s="64" t="s">
        <v>2863</v>
      </c>
    </row>
    <row customHeight="1" ht="11.25">
      <c r="A56" s="64" t="s">
        <v>2864</v>
      </c>
      <c r="B56" s="64" t="s">
        <v>2865</v>
      </c>
    </row>
    <row customHeight="1" ht="11.25">
      <c r="A57" s="64" t="s">
        <v>2866</v>
      </c>
      <c r="B57" s="64" t="s">
        <v>2867</v>
      </c>
    </row>
    <row customHeight="1" ht="11.25">
      <c r="A58" s="64" t="s">
        <v>2868</v>
      </c>
      <c r="B58" s="64" t="s">
        <v>2869</v>
      </c>
    </row>
    <row customHeight="1" ht="11.25">
      <c r="A59" s="64" t="s">
        <v>2870</v>
      </c>
      <c r="B59" s="64" t="s">
        <v>2871</v>
      </c>
    </row>
    <row customHeight="1" ht="11.25">
      <c r="A60" s="64" t="s">
        <v>2872</v>
      </c>
      <c r="B60" s="64" t="s">
        <v>2873</v>
      </c>
    </row>
    <row customHeight="1" ht="11.25">
      <c r="A61" s="64"/>
      <c r="B61" s="64" t="s">
        <v>2874</v>
      </c>
    </row>
    <row customHeight="1" ht="11.25">
      <c r="A62" s="64"/>
      <c r="B62" s="64" t="s">
        <v>2875</v>
      </c>
    </row>
    <row customHeight="1" ht="11.25">
      <c r="A63" s="64"/>
      <c r="B63" s="64" t="s">
        <v>2876</v>
      </c>
    </row>
    <row customHeight="1" ht="11.25">
      <c r="A64" s="64"/>
      <c r="B64" s="64" t="s">
        <v>2877</v>
      </c>
    </row>
    <row customHeight="1" ht="11.25">
      <c r="A65" s="64"/>
      <c r="B65" s="64" t="s">
        <v>2878</v>
      </c>
    </row>
    <row customHeight="1" ht="11.25">
      <c r="A66" s="64"/>
      <c r="B66" s="64" t="s">
        <v>2879</v>
      </c>
    </row>
    <row customHeight="1" ht="11.25">
      <c r="A67" s="64"/>
      <c r="B67" s="64" t="s">
        <v>2880</v>
      </c>
    </row>
    <row customHeight="1" ht="11.25">
      <c r="A68" s="64"/>
      <c r="B68" s="64" t="s">
        <v>2881</v>
      </c>
    </row>
    <row customHeight="1" ht="11.25">
      <c r="A69" s="64"/>
      <c r="B69" s="64" t="s">
        <v>2882</v>
      </c>
    </row>
    <row customHeight="1" ht="11.25">
      <c r="A70" s="64"/>
      <c r="B70" s="64" t="s">
        <v>2883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5A5A4-7179-CE46-11DE-48048052C0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2884</v>
      </c>
    </row>
    <row customHeight="1" ht="90">
      <c r="B2" s="94" t="s">
        <v>2885</v>
      </c>
    </row>
    <row customHeight="1" ht="67.5">
      <c r="B3" s="94" t="s">
        <v>2886</v>
      </c>
    </row>
    <row customHeight="1" ht="33.75">
      <c r="B4" s="94" t="s">
        <v>2887</v>
      </c>
    </row>
    <row customHeight="1" ht="11.25">
      <c r="B5" s="94" t="s">
        <v>2888</v>
      </c>
    </row>
    <row customHeight="1" ht="22.5">
      <c r="B6" s="94" t="s">
        <v>2889</v>
      </c>
    </row>
    <row customHeight="1" ht="22.5">
      <c r="B7" s="94" t="s">
        <v>2890</v>
      </c>
    </row>
    <row customHeight="1" ht="22.5">
      <c r="B8" s="94" t="s">
        <v>2891</v>
      </c>
    </row>
    <row customHeight="1" ht="22.5">
      <c r="B9" s="94" t="s">
        <v>2892</v>
      </c>
    </row>
    <row customHeight="1" ht="56.25">
      <c r="B10" s="94" t="s">
        <v>2893</v>
      </c>
    </row>
    <row customHeight="1" ht="12.75">
      <c r="B11" s="159" t="s">
        <v>2894</v>
      </c>
    </row>
    <row customHeight="1" ht="11.25">
      <c r="B12" s="93" t="s">
        <v>2895</v>
      </c>
    </row>
    <row customHeight="1" ht="22.5">
      <c r="B13" s="94" t="s">
        <v>2896</v>
      </c>
    </row>
    <row customHeight="1" ht="67.5">
      <c r="B14" s="94" t="s">
        <v>2897</v>
      </c>
    </row>
    <row customHeight="1" ht="22.5">
      <c r="B15" s="94" t="s">
        <v>2898</v>
      </c>
    </row>
    <row customHeight="1" ht="11.25">
      <c r="B16" s="93" t="s">
        <v>2899</v>
      </c>
      <c r="D16" s="100"/>
    </row>
    <row customHeight="1" ht="33.75">
      <c r="B17" s="94" t="s">
        <v>2900</v>
      </c>
    </row>
    <row customHeight="1" ht="33.75">
      <c r="B18" s="94" t="s">
        <v>2901</v>
      </c>
    </row>
    <row customHeight="1" ht="11.25">
      <c r="B19" s="94" t="s">
        <v>2902</v>
      </c>
    </row>
    <row customHeight="1" ht="33.75">
      <c r="B20" s="94" t="s">
        <v>2903</v>
      </c>
    </row>
    <row customHeight="1" ht="11.25">
      <c r="B21" s="93" t="s">
        <v>2904</v>
      </c>
    </row>
    <row customHeight="1" ht="11.25">
      <c r="B22" s="94" t="s">
        <v>2905</v>
      </c>
    </row>
    <row r="24" customHeight="1" ht="22.5">
      <c r="B24" s="161" t="s">
        <v>2906</v>
      </c>
    </row>
    <row r="26" customHeight="1" ht="11.25">
      <c r="B26" s="93" t="s">
        <v>2907</v>
      </c>
    </row>
    <row customHeight="1" ht="22.5">
      <c r="B27" s="160" t="s">
        <v>397</v>
      </c>
    </row>
    <row customHeight="1" ht="56.25">
      <c r="B28" s="160" t="s">
        <v>2908</v>
      </c>
    </row>
    <row customHeight="1" ht="11.25">
      <c r="B29" s="210" t="s">
        <v>2909</v>
      </c>
    </row>
    <row customHeight="1" ht="22.5">
      <c r="B30" s="160" t="s">
        <v>2910</v>
      </c>
    </row>
    <row r="32" customHeight="1" ht="11.25">
      <c r="A32" s="188"/>
      <c r="B32" s="189" t="s">
        <v>2911</v>
      </c>
    </row>
    <row customHeight="1" ht="14.25">
      <c r="A33" s="190">
        <v>1</v>
      </c>
      <c r="B33" s="191" t="s">
        <v>2912</v>
      </c>
    </row>
    <row customHeight="1" ht="14.25">
      <c r="A34" s="190">
        <v>2</v>
      </c>
      <c r="B34" s="191" t="s">
        <v>2913</v>
      </c>
    </row>
    <row customHeight="1" ht="11.25">
      <c r="B35" s="189" t="s">
        <v>2914</v>
      </c>
    </row>
    <row customHeight="1" ht="11.25">
      <c r="B36" s="191" t="s">
        <v>2915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71688-9664-C312-51FF-FBA1D1BBC48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98</v>
      </c>
      <c r="E2" s="2235"/>
      <c r="F2" s="1625"/>
      <c r="G2" s="1620" t="s">
        <v>98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АО "Водоканал"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87</v>
      </c>
      <c r="E11" s="2223" t="s">
        <v>104</v>
      </c>
      <c r="F11" s="2192" t="s">
        <v>87</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98</v>
      </c>
      <c r="E14" s="2235"/>
      <c r="F14" s="1617"/>
      <c r="G14" s="1616" t="s">
        <v>98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119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